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https://wertestarter.sharepoint.com/sites/CWGFreigabe/Freigegebene Dokumente/4. Projektmanagement/1. Prozesse Unterlagen Infos/Finanzierungsplan/"/>
    </mc:Choice>
  </mc:AlternateContent>
  <xr:revisionPtr revIDLastSave="27" documentId="8_{F6268DC7-7165-BC49-BBFB-0153419D6685}" xr6:coauthVersionLast="47" xr6:coauthVersionMax="47" xr10:uidLastSave="{B0F08138-EC26-C64D-85FD-EBF65CF6589D}"/>
  <bookViews>
    <workbookView xWindow="0" yWindow="500" windowWidth="27620" windowHeight="17500" xr2:uid="{E3DD72D5-CC93-447C-BC43-2BFC7128805B}"/>
  </bookViews>
  <sheets>
    <sheet name="Finanzierungsplan_WERTESTARTER" sheetId="1" r:id="rId1"/>
    <sheet name="Finanzierungsplan_Beispiel" sheetId="5" r:id="rId2"/>
  </sheets>
  <definedNames>
    <definedName name="_xlnm.Print_Area" localSheetId="1">Finanzierungsplan_Beispiel!$B$1:$K$81</definedName>
    <definedName name="_xlnm.Print_Area" localSheetId="0">Finanzierungsplan_WERTESTARTER!$B:$K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5" l="1"/>
  <c r="F32" i="5"/>
  <c r="E19" i="5"/>
  <c r="F25" i="5"/>
  <c r="G25" i="5" s="1"/>
  <c r="H25" i="5" s="1"/>
  <c r="I25" i="5" s="1"/>
  <c r="I50" i="5"/>
  <c r="H50" i="5"/>
  <c r="G50" i="5"/>
  <c r="F50" i="5"/>
  <c r="E50" i="5"/>
  <c r="I47" i="5"/>
  <c r="I58" i="5" s="1"/>
  <c r="H47" i="5"/>
  <c r="H58" i="5" s="1"/>
  <c r="G47" i="5"/>
  <c r="F47" i="5"/>
  <c r="E47" i="5"/>
  <c r="G34" i="5"/>
  <c r="H34" i="5" s="1"/>
  <c r="I34" i="5" s="1"/>
  <c r="E33" i="5"/>
  <c r="E42" i="5" s="1"/>
  <c r="E61" i="5" s="1"/>
  <c r="G31" i="5"/>
  <c r="H31" i="5" s="1"/>
  <c r="I31" i="5" s="1"/>
  <c r="F29" i="5"/>
  <c r="G29" i="5" s="1"/>
  <c r="H29" i="5" s="1"/>
  <c r="I29" i="5" s="1"/>
  <c r="I28" i="5"/>
  <c r="H28" i="5"/>
  <c r="G28" i="5"/>
  <c r="F28" i="5"/>
  <c r="E28" i="5"/>
  <c r="I19" i="5"/>
  <c r="H19" i="5"/>
  <c r="G19" i="5"/>
  <c r="F19" i="5"/>
  <c r="F58" i="5"/>
  <c r="E58" i="5"/>
  <c r="E6" i="5"/>
  <c r="F6" i="5" s="1"/>
  <c r="G6" i="5" s="1"/>
  <c r="H6" i="5" s="1"/>
  <c r="I6" i="5" s="1"/>
  <c r="G32" i="5" l="1"/>
  <c r="H32" i="5" s="1"/>
  <c r="I32" i="5" s="1"/>
  <c r="G58" i="5"/>
  <c r="F33" i="5"/>
  <c r="F42" i="5" s="1"/>
  <c r="F61" i="5" s="1"/>
  <c r="G33" i="5" l="1"/>
  <c r="G42" i="5" s="1"/>
  <c r="G61" i="5" s="1"/>
  <c r="H33" i="5" l="1"/>
  <c r="H42" i="5" s="1"/>
  <c r="H61" i="5" s="1"/>
  <c r="I33" i="5" l="1"/>
  <c r="I42" i="5"/>
  <c r="I61" i="5" s="1"/>
  <c r="I58" i="1"/>
  <c r="H58" i="1"/>
  <c r="G58" i="1"/>
  <c r="F58" i="1"/>
  <c r="E58" i="1"/>
  <c r="F42" i="1"/>
  <c r="G42" i="1"/>
  <c r="H42" i="1"/>
  <c r="I42" i="1"/>
  <c r="E42" i="1"/>
  <c r="E6" i="1"/>
  <c r="F6" i="1" s="1"/>
  <c r="G6" i="1" s="1"/>
  <c r="H6" i="1" s="1"/>
  <c r="I6" i="1" s="1"/>
  <c r="F61" i="1" l="1"/>
  <c r="H61" i="1"/>
  <c r="E61" i="1"/>
  <c r="I61" i="1"/>
  <c r="G61" i="1"/>
</calcChain>
</file>

<file path=xl/sharedStrings.xml><?xml version="1.0" encoding="utf-8"?>
<sst xmlns="http://schemas.openxmlformats.org/spreadsheetml/2006/main" count="134" uniqueCount="76">
  <si>
    <t>Projektname:</t>
  </si>
  <si>
    <t>Jahr:</t>
  </si>
  <si>
    <t>Startjahr:</t>
  </si>
  <si>
    <t>Festangestellte Mitarbeiter: Anzahl</t>
  </si>
  <si>
    <t>Honorarkräfte: Anzahl</t>
  </si>
  <si>
    <t>Mietfläche (in m²)</t>
  </si>
  <si>
    <t>Bewirtung und Reisekosten</t>
  </si>
  <si>
    <t>Versicherungen</t>
  </si>
  <si>
    <t>Kapitalkosten (Zinsen etc.)</t>
  </si>
  <si>
    <t>Raumkosten (Miete, Reparaturen)</t>
  </si>
  <si>
    <t>Prämissen für Angebots- und Leistungsumfang:</t>
  </si>
  <si>
    <t>Prämissen für Kosten:</t>
  </si>
  <si>
    <t>Aktivität</t>
  </si>
  <si>
    <t>erreichte Zielgruppe: Anzahl</t>
  </si>
  <si>
    <t>ø Anzahl Angebotsstunden / Monat</t>
  </si>
  <si>
    <t>Winterspielplatz</t>
  </si>
  <si>
    <t>sonstige Erträge</t>
  </si>
  <si>
    <t>Mittel von kommunalen Stellen</t>
  </si>
  <si>
    <t>Mittel aus Land/Bund/EU</t>
  </si>
  <si>
    <t>Saldo Erträge ./. Aufwendungen (- = Finanzierungslücke)</t>
  </si>
  <si>
    <r>
      <rPr>
        <u/>
        <sz val="11"/>
        <color theme="1"/>
        <rFont val="Calibri"/>
        <family val="2"/>
        <scheme val="minor"/>
      </rPr>
      <t>Detail zu "Mittel von kommunalen Stellen"</t>
    </r>
    <r>
      <rPr>
        <sz val="11"/>
        <color theme="1"/>
        <rFont val="Calibri"/>
        <family val="2"/>
        <scheme val="minor"/>
      </rPr>
      <t xml:space="preserve"> (von wem? wofür? bereits angefragt? …)
</t>
    </r>
  </si>
  <si>
    <r>
      <rPr>
        <u/>
        <sz val="11"/>
        <color theme="1"/>
        <rFont val="Calibri"/>
        <family val="2"/>
        <scheme val="minor"/>
      </rPr>
      <t>Detail zu "Mittel von Stiftungen und Spenden"</t>
    </r>
    <r>
      <rPr>
        <sz val="11"/>
        <color theme="1"/>
        <rFont val="Calibri"/>
        <family val="2"/>
        <scheme val="minor"/>
      </rPr>
      <t xml:space="preserve"> (Anteil sicherer Zusagen; etc.)
</t>
    </r>
  </si>
  <si>
    <t>Finanzierungsplan</t>
  </si>
  <si>
    <t>Datum:</t>
  </si>
  <si>
    <t>Beispiel 1 (fiktiv)</t>
  </si>
  <si>
    <t>Kinderfrühstück</t>
  </si>
  <si>
    <t>Max Mustermann</t>
  </si>
  <si>
    <t>Raumnebenkosten (Strom, Wasser, Heizung, etc.)</t>
  </si>
  <si>
    <t>Bürobedarf (Telefon, PC, Software, etc.)</t>
  </si>
  <si>
    <t>Sonstige Sachkosten (Flyer, Website, etc.)</t>
  </si>
  <si>
    <r>
      <t xml:space="preserve">geplante Erträge </t>
    </r>
    <r>
      <rPr>
        <u/>
        <sz val="8"/>
        <color theme="1"/>
        <rFont val="Calibri"/>
        <family val="2"/>
        <scheme val="minor"/>
      </rPr>
      <t>(Werte in Euro)</t>
    </r>
    <r>
      <rPr>
        <u/>
        <sz val="11"/>
        <color theme="1"/>
        <rFont val="Calibri"/>
        <family val="2"/>
        <scheme val="minor"/>
      </rPr>
      <t>:</t>
    </r>
  </si>
  <si>
    <t>Summe geplante Aufwendungen</t>
  </si>
  <si>
    <t>Mittel von Stiftungen (ohne Wertestarter)</t>
  </si>
  <si>
    <t xml:space="preserve">     "                        "             :   Stundenzahl p.Monat</t>
  </si>
  <si>
    <t>Personalkosten - festangestellte Mitarbeiter*</t>
  </si>
  <si>
    <t>Personalkosten - Externe / Honorarkräfte</t>
  </si>
  <si>
    <t>Verwaltungskosten (Steuerberater, Mitgliedsbeiträge, etc.)</t>
  </si>
  <si>
    <t>Material - abschreibungsfähig (Laptops, Fahrzeuge, Büromöbel,…)</t>
  </si>
  <si>
    <t>Material (Lernen, Spielen, etc.)</t>
  </si>
  <si>
    <t>*incl. gesetzliche u. freiw. Sozialaufwendungen und Alterversorgung</t>
  </si>
  <si>
    <t>Einnahmen aus Aktivität 1</t>
  </si>
  <si>
    <t>Einnahmen aus Aktivität 2</t>
  </si>
  <si>
    <t>Einnahmen aus Aktivität 3</t>
  </si>
  <si>
    <t>Spenden - erhoffte von Dritten (ohne fest zugesagte)</t>
  </si>
  <si>
    <t>Spenden - fest zugesagte</t>
  </si>
  <si>
    <r>
      <t xml:space="preserve">Projektnummer </t>
    </r>
    <r>
      <rPr>
        <sz val="9"/>
        <color theme="1"/>
        <rFont val="Calibri (Textkörper)"/>
      </rPr>
      <t>(bei Folgeanträgen)</t>
    </r>
  </si>
  <si>
    <t>Sonstiger Ertrag von 10.000 € einmalig aus Erbschaft (bereits zugesichert).</t>
  </si>
  <si>
    <t>Homezone Musterstadt</t>
  </si>
  <si>
    <t>Schülerbetreuung</t>
  </si>
  <si>
    <t>Kommunale Unterstützung für Schülerlernbetreuung durch Stadt in Aussicht gestellt (Gespräch Herr S. mit Frau M. am 20.01.2022); Voraussetzung ist Zuweisung von Schülern mit Lernunterstützungsbedarf durch die Schulen A+B</t>
  </si>
  <si>
    <t>Stiftungen  a, B, C, D und E; davon 5.000 € / 6.000 € einmalig für 2022 durch A / B zugesichert.
Spenden zu 2/3 aus lokaler API-Gemeinde erwartet, Rest aus Werbeaktion in Zeitung etc.
Sonstiger Ertrag von 10.000 € einmalig aus Erbschaft (bereits zugesichert).</t>
  </si>
  <si>
    <t>Erbschaft (einmalig)</t>
  </si>
  <si>
    <t>Kommunale Unterstützung für Schülerlernbetreuung durch Stadt (Aussicht)</t>
  </si>
  <si>
    <t>Zuschuss von Wertestarter in den beiden Anlaufjahren i.W. zur Deckung der Personalkosten der zu 80 % angestellten Sozialdiakonin, die mit dem Hochlauf der Aktivitäten aber schon von Anfang an voll ausgelastet ist.
Projekt ist gemäß Planung ab 4. Jahr kostendeckend und selbst bei leicht reduzierten Aktivitäten in den Folgejahren; somit nachhaltig.</t>
  </si>
  <si>
    <t>wird erst nach drei erfolgreichen Jahren gewährt</t>
  </si>
  <si>
    <t>Ehrenamtspauschalen</t>
  </si>
  <si>
    <t>ab. 3. Jahr Adventsbasare und Sommer-Sportspiele von Kindern für Kinder geplant mit Verkäufen und kleinen Teilnahmegebühren</t>
  </si>
  <si>
    <t>Refinanzierung durch kommunale Stiftung "Good-Town"</t>
  </si>
  <si>
    <t>Beantragte Mittel bei WERTESTARTER-Stiftung</t>
  </si>
  <si>
    <t>Renovierung der Küche (nicht aktivierungsfähig)</t>
  </si>
  <si>
    <t xml:space="preserve">Begrenzng der erreichten Zielgruppe durch </t>
  </si>
  <si>
    <t>eigene Personalkapazität / Angebotsstunden</t>
  </si>
  <si>
    <t>keine Honorarkräfte, aber Ehrenamtliche (tlw. mit Ehrenamtspauschale)</t>
  </si>
  <si>
    <t>Stiftungen: Aktion Mensch (A); Bertelsmann (B) und Adoration-Fund; davon 5.000 € / 5.000 € einmalig für 2024 durch A / B zugesichert.</t>
  </si>
  <si>
    <r>
      <t xml:space="preserve">geplante Aufwendungen </t>
    </r>
    <r>
      <rPr>
        <u/>
        <sz val="8"/>
        <color theme="1"/>
        <rFont val="Calibri"/>
        <family val="2"/>
        <scheme val="minor"/>
      </rPr>
      <t>(Jahreswerte in Euro)</t>
    </r>
    <r>
      <rPr>
        <u/>
        <sz val="11"/>
        <color theme="1"/>
        <rFont val="Calibri"/>
        <family val="2"/>
        <scheme val="minor"/>
      </rPr>
      <t>:</t>
    </r>
  </si>
  <si>
    <t>"Jahr" ist i.d.R. das Kalenderjahr, kann aber auch ein abweichendes Wirtschaftsjahr sein (z.B. 1.9.24 bis 31.8.25); dann bitte explizit vermerken</t>
  </si>
  <si>
    <t>Raumkosten: Renovierungskosten</t>
  </si>
  <si>
    <t>(Version 2024-03)</t>
  </si>
  <si>
    <t>Halbtagskraft bis 2026, danach ersetzt durch trainierte Ehrenamtliche</t>
  </si>
  <si>
    <t>Personalkosten - Sonstige* (Praktikant, Ehrenamtspauschale, etc.)</t>
  </si>
  <si>
    <t>Ansprechpartner:</t>
  </si>
  <si>
    <t>Anmerkungen</t>
  </si>
  <si>
    <r>
      <rPr>
        <u/>
        <sz val="11"/>
        <color theme="1"/>
        <rFont val="Calibri"/>
        <family val="2"/>
        <scheme val="minor"/>
      </rPr>
      <t>Detail zu "Beantragte Mittel bei WERTESTARTER-Stiftung"</t>
    </r>
    <r>
      <rPr>
        <sz val="11"/>
        <color theme="1"/>
        <rFont val="Calibri"/>
        <family val="2"/>
        <scheme val="minor"/>
      </rPr>
      <t xml:space="preserve"> (Zuschuss zu welchen Kosten? etc.)
</t>
    </r>
  </si>
  <si>
    <r>
      <t>Summe geplante Erträge</t>
    </r>
    <r>
      <rPr>
        <sz val="11"/>
        <color theme="1"/>
        <rFont val="Calibri"/>
        <family val="2"/>
        <scheme val="minor"/>
      </rPr>
      <t xml:space="preserve"> (ohne WERTESTARTER)</t>
    </r>
  </si>
  <si>
    <t>(Version 2024-04)</t>
  </si>
  <si>
    <t>erreichte Zielgruppe: Anzahl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</si>
</sst>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font>
    <font>
      <u/>
      <sz val="11"/>
      <color theme="1"/>
      <name val="Calibri"/>
      <family val="2"/>
      <scheme val="minor"/>
    </font>
    <font>
      <u/>
      <sz val="9"/>
      <color theme="1"/>
      <name val="Calibri"/>
      <family val="2"/>
      <scheme val="minor"/>
    </font>
    <font>
      <u/>
      <sz val="8"/>
      <color theme="1"/>
      <name val="Calibri"/>
      <family val="2"/>
      <scheme val="minor"/>
    </font>
    <font>
      <b/>
      <sz val="14"/>
      <color theme="1"/>
      <name val="Calibri"/>
      <family val="2"/>
      <scheme val="minor"/>
    </font>
    <font>
      <b/>
      <u/>
      <sz val="14"/>
      <color rgb="FFFF0000"/>
      <name val="Calibri"/>
      <family val="2"/>
      <scheme val="minor"/>
    </font>
    <font>
      <b/>
      <sz val="12"/>
      <color theme="1"/>
      <name val="Calibri"/>
      <family val="2"/>
      <scheme val="minor"/>
    </font>
    <font>
      <i/>
      <sz val="10"/>
      <color theme="1"/>
      <name val="Calibri"/>
      <family val="2"/>
      <scheme val="minor"/>
    </font>
    <font>
      <b/>
      <u/>
      <sz val="12"/>
      <color theme="1"/>
      <name val="Calibri"/>
      <family val="2"/>
      <scheme val="minor"/>
    </font>
    <font>
      <b/>
      <u/>
      <sz val="12"/>
      <color rgb="FFC26629"/>
      <name val="Calibri"/>
      <family val="2"/>
      <scheme val="minor"/>
    </font>
    <font>
      <sz val="9"/>
      <color theme="1"/>
      <name val="Calibri (Textkörper)"/>
    </font>
    <font>
      <b/>
      <sz val="12"/>
      <color rgb="FFC26629"/>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FFFFCC"/>
        <bgColor indexed="64"/>
      </patternFill>
    </fill>
  </fills>
  <borders count="1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auto="1"/>
      </top>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8" fillId="0" borderId="0" xfId="0" applyFont="1" applyProtection="1">
      <protection locked="0"/>
    </xf>
    <xf numFmtId="0" fontId="0" fillId="0" borderId="0" xfId="0" applyProtection="1">
      <protection locked="0"/>
    </xf>
    <xf numFmtId="0" fontId="0" fillId="2" borderId="0" xfId="0" applyFill="1" applyProtection="1">
      <protection locked="0"/>
    </xf>
    <xf numFmtId="0" fontId="0" fillId="0" borderId="0" xfId="0" applyAlignment="1" applyProtection="1">
      <alignment horizontal="right"/>
      <protection locked="0"/>
    </xf>
    <xf numFmtId="0" fontId="0" fillId="2" borderId="0" xfId="0" applyFill="1" applyAlignment="1" applyProtection="1">
      <alignment horizontal="center"/>
      <protection locked="0"/>
    </xf>
    <xf numFmtId="3" fontId="0" fillId="2" borderId="0" xfId="0" applyNumberFormat="1" applyFill="1" applyProtection="1">
      <protection locked="0"/>
    </xf>
    <xf numFmtId="3" fontId="0" fillId="2" borderId="9" xfId="0" applyNumberFormat="1" applyFill="1" applyBorder="1" applyProtection="1">
      <protection locked="0"/>
    </xf>
    <xf numFmtId="3" fontId="0" fillId="2" borderId="10" xfId="0" applyNumberFormat="1" applyFill="1" applyBorder="1" applyProtection="1">
      <protection locked="0"/>
    </xf>
    <xf numFmtId="3" fontId="0" fillId="0" borderId="0" xfId="0" applyNumberFormat="1" applyProtection="1">
      <protection locked="0"/>
    </xf>
    <xf numFmtId="164" fontId="0" fillId="2" borderId="0" xfId="0" applyNumberFormat="1" applyFill="1" applyProtection="1">
      <protection locked="0"/>
    </xf>
    <xf numFmtId="164" fontId="0" fillId="2" borderId="10" xfId="0" applyNumberFormat="1" applyFill="1" applyBorder="1" applyProtection="1">
      <protection locked="0"/>
    </xf>
    <xf numFmtId="0" fontId="2" fillId="0" borderId="0" xfId="0" applyFont="1" applyProtection="1">
      <protection locked="0"/>
    </xf>
    <xf numFmtId="0" fontId="0" fillId="0" borderId="9" xfId="0" applyBorder="1" applyProtection="1">
      <protection locked="0"/>
    </xf>
    <xf numFmtId="0" fontId="0" fillId="0" borderId="10" xfId="0" applyBorder="1" applyProtection="1">
      <protection locked="0"/>
    </xf>
    <xf numFmtId="0" fontId="1" fillId="0" borderId="1" xfId="0" applyFont="1" applyBorder="1" applyProtection="1">
      <protection locked="0"/>
    </xf>
    <xf numFmtId="0" fontId="7" fillId="0" borderId="0" xfId="0" applyFont="1"/>
    <xf numFmtId="0" fontId="1" fillId="0" borderId="0" xfId="0" applyFont="1"/>
    <xf numFmtId="0" fontId="0" fillId="0" borderId="0" xfId="0" applyAlignment="1">
      <alignment horizontal="right"/>
    </xf>
    <xf numFmtId="0" fontId="4" fillId="0" borderId="0" xfId="0" applyFont="1"/>
    <xf numFmtId="0" fontId="5" fillId="0" borderId="0" xfId="0" applyFont="1" applyAlignment="1">
      <alignment horizontal="left"/>
    </xf>
    <xf numFmtId="0" fontId="3" fillId="0" borderId="0" xfId="0" applyFont="1"/>
    <xf numFmtId="0" fontId="0" fillId="0" borderId="9" xfId="0" applyBorder="1"/>
    <xf numFmtId="0" fontId="3" fillId="0" borderId="10" xfId="0" applyFont="1" applyBorder="1"/>
    <xf numFmtId="0" fontId="0" fillId="0" borderId="10" xfId="0" applyBorder="1"/>
    <xf numFmtId="0" fontId="1" fillId="0" borderId="1" xfId="0" applyFont="1" applyBorder="1"/>
    <xf numFmtId="3" fontId="1" fillId="0" borderId="1" xfId="0" applyNumberFormat="1" applyFont="1" applyBorder="1"/>
    <xf numFmtId="0" fontId="10" fillId="0" borderId="0" xfId="0" applyFont="1"/>
    <xf numFmtId="0" fontId="11" fillId="0" borderId="11" xfId="0" applyFont="1" applyBorder="1"/>
    <xf numFmtId="0" fontId="9" fillId="0" borderId="12" xfId="0" applyFont="1" applyBorder="1"/>
    <xf numFmtId="3" fontId="9" fillId="0" borderId="12" xfId="0" applyNumberFormat="1" applyFont="1" applyBorder="1"/>
    <xf numFmtId="0" fontId="12" fillId="0" borderId="0" xfId="0" applyFont="1"/>
    <xf numFmtId="0" fontId="1" fillId="0" borderId="0" xfId="0" applyFont="1" applyProtection="1">
      <protection locked="0"/>
    </xf>
    <xf numFmtId="3" fontId="1" fillId="0" borderId="0" xfId="0" applyNumberFormat="1" applyFont="1" applyProtection="1">
      <protection locked="0"/>
    </xf>
    <xf numFmtId="0" fontId="0" fillId="0" borderId="0" xfId="0" applyAlignment="1" applyProtection="1">
      <alignment horizontal="center"/>
      <protection locked="0"/>
    </xf>
    <xf numFmtId="3" fontId="0" fillId="3" borderId="0" xfId="0" applyNumberFormat="1" applyFill="1" applyProtection="1">
      <protection locked="0"/>
    </xf>
    <xf numFmtId="0" fontId="0" fillId="3" borderId="0" xfId="0" applyFill="1" applyProtection="1">
      <protection locked="0"/>
    </xf>
    <xf numFmtId="0" fontId="0" fillId="3" borderId="7" xfId="0" applyFill="1" applyBorder="1" applyProtection="1">
      <protection locked="0"/>
    </xf>
    <xf numFmtId="3" fontId="0" fillId="3" borderId="9" xfId="0" applyNumberFormat="1" applyFill="1" applyBorder="1" applyProtection="1">
      <protection locked="0"/>
    </xf>
    <xf numFmtId="3" fontId="0" fillId="3" borderId="10" xfId="0" applyNumberFormat="1" applyFill="1" applyBorder="1" applyProtection="1">
      <protection locked="0"/>
    </xf>
    <xf numFmtId="0" fontId="0" fillId="3" borderId="0" xfId="0" applyFill="1" applyAlignment="1" applyProtection="1">
      <alignment horizontal="center"/>
      <protection locked="0"/>
    </xf>
    <xf numFmtId="164" fontId="0" fillId="3" borderId="0" xfId="0" applyNumberFormat="1" applyFill="1" applyProtection="1">
      <protection locked="0"/>
    </xf>
    <xf numFmtId="164" fontId="0" fillId="3" borderId="9" xfId="0" applyNumberFormat="1" applyFill="1" applyBorder="1" applyProtection="1">
      <protection locked="0"/>
    </xf>
    <xf numFmtId="0" fontId="0" fillId="0" borderId="0" xfId="0" applyAlignment="1">
      <alignment wrapText="1"/>
    </xf>
    <xf numFmtId="0" fontId="4" fillId="0" borderId="0" xfId="0" applyFont="1" applyAlignment="1">
      <alignment wrapText="1"/>
    </xf>
    <xf numFmtId="3" fontId="1" fillId="3" borderId="14" xfId="0" applyNumberFormat="1" applyFont="1" applyFill="1" applyBorder="1" applyProtection="1">
      <protection locked="0"/>
    </xf>
    <xf numFmtId="0" fontId="14" fillId="0" borderId="0" xfId="0" applyFont="1" applyAlignment="1">
      <alignment horizontal="right"/>
    </xf>
    <xf numFmtId="3" fontId="1" fillId="2" borderId="14" xfId="0" applyNumberFormat="1" applyFont="1" applyFill="1" applyBorder="1" applyProtection="1">
      <protection locked="0"/>
    </xf>
    <xf numFmtId="0" fontId="15" fillId="0" borderId="0" xfId="0" applyFont="1" applyProtection="1">
      <protection locked="0"/>
    </xf>
    <xf numFmtId="3" fontId="15" fillId="2" borderId="0" xfId="0" applyNumberFormat="1" applyFont="1" applyFill="1" applyProtection="1">
      <protection locked="0"/>
    </xf>
    <xf numFmtId="14" fontId="0" fillId="2" borderId="7" xfId="0" applyNumberFormat="1" applyFill="1" applyBorder="1" applyAlignment="1" applyProtection="1">
      <alignment horizontal="center"/>
      <protection locked="0"/>
    </xf>
    <xf numFmtId="0" fontId="2" fillId="0" borderId="0" xfId="0" quotePrefix="1" applyFont="1" applyProtection="1">
      <protection locked="0"/>
    </xf>
    <xf numFmtId="0" fontId="0" fillId="3" borderId="4"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0" xfId="0" applyFill="1" applyAlignment="1" applyProtection="1">
      <alignment horizontal="center"/>
      <protection locked="0"/>
    </xf>
    <xf numFmtId="0" fontId="0" fillId="3" borderId="0" xfId="0" applyFill="1" applyAlignment="1" applyProtection="1">
      <alignment horizontal="left" vertical="center" wrapText="1"/>
      <protection locked="0"/>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3" borderId="9"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4" borderId="0" xfId="0" applyFill="1" applyAlignment="1">
      <alignment horizontal="left" wrapText="1"/>
    </xf>
    <xf numFmtId="0" fontId="0" fillId="2" borderId="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0" xfId="0" applyFill="1" applyAlignment="1" applyProtection="1">
      <alignment horizontal="center"/>
      <protection locked="0"/>
    </xf>
    <xf numFmtId="0" fontId="7" fillId="0" borderId="0" xfId="0" applyFont="1" applyProtection="1"/>
    <xf numFmtId="0" fontId="0" fillId="0" borderId="0" xfId="0" applyProtection="1"/>
    <xf numFmtId="0" fontId="1" fillId="0" borderId="0" xfId="0" applyFont="1" applyProtection="1"/>
    <xf numFmtId="0" fontId="4" fillId="0" borderId="0" xfId="0" applyFont="1" applyProtection="1"/>
    <xf numFmtId="0" fontId="0" fillId="0" borderId="0" xfId="0" applyAlignment="1" applyProtection="1">
      <alignment horizontal="right"/>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3" fillId="0" borderId="0" xfId="0" applyFont="1" applyProtection="1"/>
    <xf numFmtId="0" fontId="0" fillId="0" borderId="9" xfId="0" applyBorder="1" applyProtection="1"/>
    <xf numFmtId="0" fontId="3" fillId="0" borderId="10" xfId="0" applyFont="1" applyBorder="1" applyProtection="1"/>
    <xf numFmtId="0" fontId="0" fillId="0" borderId="10" xfId="0" applyBorder="1" applyProtection="1"/>
    <xf numFmtId="0" fontId="1" fillId="0" borderId="1" xfId="0" applyFont="1" applyBorder="1" applyProtection="1"/>
    <xf numFmtId="3" fontId="1" fillId="0" borderId="1" xfId="0" applyNumberFormat="1" applyFont="1" applyBorder="1" applyProtection="1"/>
    <xf numFmtId="0" fontId="10" fillId="0" borderId="0" xfId="0" applyFont="1" applyProtection="1"/>
    <xf numFmtId="0" fontId="11" fillId="0" borderId="11" xfId="0" applyFont="1" applyBorder="1" applyProtection="1"/>
    <xf numFmtId="0" fontId="12" fillId="0" borderId="0" xfId="0" applyFont="1" applyProtection="1"/>
    <xf numFmtId="3" fontId="9" fillId="0" borderId="12" xfId="0" applyNumberFormat="1" applyFont="1" applyBorder="1" applyProtection="1"/>
    <xf numFmtId="3" fontId="9" fillId="0" borderId="13" xfId="0" applyNumberFormat="1" applyFont="1" applyBorder="1" applyProtection="1"/>
    <xf numFmtId="0" fontId="0" fillId="0" borderId="2"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pplyProtection="1">
      <alignment wrapText="1"/>
      <protection locked="0"/>
    </xf>
    <xf numFmtId="0" fontId="4" fillId="0" borderId="0" xfId="0" applyFont="1" applyProtection="1">
      <protection locked="0"/>
    </xf>
    <xf numFmtId="0" fontId="5" fillId="0" borderId="0" xfId="0" applyFont="1" applyAlignment="1" applyProtection="1">
      <alignment horizontal="left"/>
      <protection locked="0"/>
    </xf>
    <xf numFmtId="0" fontId="4" fillId="0" borderId="0" xfId="0" applyFont="1" applyAlignment="1" applyProtection="1">
      <alignment wrapText="1"/>
      <protection locked="0"/>
    </xf>
    <xf numFmtId="0" fontId="9" fillId="0" borderId="12" xfId="0" applyFont="1" applyBorder="1" applyProtection="1">
      <protection locked="0"/>
    </xf>
  </cellXfs>
  <cellStyles count="1">
    <cellStyle name="Standard" xfId="0" builtinId="0"/>
  </cellStyles>
  <dxfs count="0"/>
  <tableStyles count="0" defaultTableStyle="TableStyleMedium2" defaultPivotStyle="PivotStyleLight16"/>
  <colors>
    <mruColors>
      <color rgb="FFFFFFCC"/>
      <color rgb="FFC266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7</xdr:col>
      <xdr:colOff>490625</xdr:colOff>
      <xdr:row>0</xdr:row>
      <xdr:rowOff>1</xdr:rowOff>
    </xdr:from>
    <xdr:to>
      <xdr:col>9</xdr:col>
      <xdr:colOff>19050</xdr:colOff>
      <xdr:row>3</xdr:row>
      <xdr:rowOff>6350</xdr:rowOff>
    </xdr:to>
    <xdr:pic>
      <xdr:nvPicPr>
        <xdr:cNvPr id="2" name="Bild 5">
          <a:extLst>
            <a:ext uri="{FF2B5EF4-FFF2-40B4-BE49-F238E27FC236}">
              <a16:creationId xmlns:a16="http://schemas.microsoft.com/office/drawing/2014/main" id="{6593EDB3-8318-430D-91F3-D51F74362B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5750" y="1"/>
          <a:ext cx="1052425" cy="523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490625</xdr:colOff>
      <xdr:row>0</xdr:row>
      <xdr:rowOff>1</xdr:rowOff>
    </xdr:from>
    <xdr:to>
      <xdr:col>9</xdr:col>
      <xdr:colOff>19050</xdr:colOff>
      <xdr:row>3</xdr:row>
      <xdr:rowOff>6350</xdr:rowOff>
    </xdr:to>
    <xdr:pic>
      <xdr:nvPicPr>
        <xdr:cNvPr id="2" name="Bild 5">
          <a:extLst>
            <a:ext uri="{FF2B5EF4-FFF2-40B4-BE49-F238E27FC236}">
              <a16:creationId xmlns:a16="http://schemas.microsoft.com/office/drawing/2014/main" id="{CD7B85D8-C534-A945-9B0A-2570E590CC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1725" y="1"/>
          <a:ext cx="1179425" cy="52704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C8CB3-F3A2-40D4-91F0-62AEBC673EC2}">
  <sheetPr>
    <pageSetUpPr fitToPage="1"/>
  </sheetPr>
  <dimension ref="A1:K79"/>
  <sheetViews>
    <sheetView tabSelected="1" zoomScale="140" zoomScaleNormal="140" workbookViewId="0">
      <selection activeCell="C10" sqref="C10:C11"/>
    </sheetView>
  </sheetViews>
  <sheetFormatPr baseColWidth="10" defaultRowHeight="15" x14ac:dyDescent="0.2"/>
  <cols>
    <col min="1" max="1" width="5" style="2" customWidth="1"/>
    <col min="2" max="2" width="7.1640625" style="2" customWidth="1"/>
    <col min="3" max="3" width="21.5" style="2" customWidth="1"/>
    <col min="4" max="4" width="32.6640625" style="2" customWidth="1"/>
    <col min="5" max="9" width="10.83203125" style="2"/>
    <col min="10" max="10" width="1.5" style="2" customWidth="1"/>
    <col min="11" max="11" width="37.5" style="101" customWidth="1"/>
    <col min="12" max="16384" width="10.83203125" style="2"/>
  </cols>
  <sheetData>
    <row r="1" spans="2:11" ht="19" x14ac:dyDescent="0.25">
      <c r="B1" s="79" t="s">
        <v>22</v>
      </c>
      <c r="D1" s="51" t="s">
        <v>74</v>
      </c>
      <c r="E1" s="1"/>
    </row>
    <row r="2" spans="2:11" ht="7" customHeight="1" x14ac:dyDescent="0.2">
      <c r="B2" s="80"/>
    </row>
    <row r="3" spans="2:11" x14ac:dyDescent="0.2">
      <c r="B3" s="81" t="s">
        <v>0</v>
      </c>
      <c r="D3" s="36"/>
      <c r="E3" s="36"/>
      <c r="F3" s="83" t="s">
        <v>2</v>
      </c>
      <c r="G3" s="40"/>
    </row>
    <row r="4" spans="2:11" x14ac:dyDescent="0.2">
      <c r="B4" s="81" t="s">
        <v>45</v>
      </c>
      <c r="D4" s="36"/>
      <c r="E4" s="36"/>
      <c r="F4" s="4"/>
      <c r="G4" s="34"/>
    </row>
    <row r="5" spans="2:11" ht="7" customHeight="1" x14ac:dyDescent="0.2">
      <c r="B5" s="80"/>
    </row>
    <row r="6" spans="2:11" x14ac:dyDescent="0.2">
      <c r="B6" s="80" t="s">
        <v>1</v>
      </c>
      <c r="C6" s="36"/>
      <c r="E6" s="82">
        <f>G3</f>
        <v>0</v>
      </c>
      <c r="F6" s="82">
        <f>E6+1</f>
        <v>1</v>
      </c>
      <c r="G6" s="82">
        <f t="shared" ref="G6:I6" si="0">F6+1</f>
        <v>2</v>
      </c>
      <c r="H6" s="82">
        <f t="shared" si="0"/>
        <v>3</v>
      </c>
      <c r="I6" s="82">
        <f t="shared" si="0"/>
        <v>4</v>
      </c>
    </row>
    <row r="7" spans="2:11" x14ac:dyDescent="0.2">
      <c r="B7" s="80"/>
    </row>
    <row r="8" spans="2:11" x14ac:dyDescent="0.2">
      <c r="B8" s="82" t="s">
        <v>10</v>
      </c>
    </row>
    <row r="9" spans="2:11" ht="16" x14ac:dyDescent="0.2">
      <c r="B9" s="80"/>
      <c r="C9" s="103" t="s">
        <v>12</v>
      </c>
      <c r="K9" s="104" t="s">
        <v>71</v>
      </c>
    </row>
    <row r="10" spans="2:11" x14ac:dyDescent="0.2">
      <c r="B10" s="84">
        <v>1</v>
      </c>
      <c r="C10" s="59"/>
      <c r="D10" s="80" t="s">
        <v>75</v>
      </c>
      <c r="E10" s="35"/>
      <c r="F10" s="35"/>
      <c r="G10" s="35"/>
      <c r="H10" s="35"/>
      <c r="I10" s="35"/>
    </row>
    <row r="11" spans="2:11" x14ac:dyDescent="0.2">
      <c r="B11" s="84"/>
      <c r="C11" s="59"/>
      <c r="D11" s="87" t="s">
        <v>14</v>
      </c>
      <c r="E11" s="35"/>
      <c r="F11" s="35"/>
      <c r="G11" s="35"/>
      <c r="H11" s="35"/>
      <c r="I11" s="35"/>
    </row>
    <row r="12" spans="2:11" x14ac:dyDescent="0.2">
      <c r="B12" s="85">
        <v>2</v>
      </c>
      <c r="C12" s="63"/>
      <c r="D12" s="80" t="s">
        <v>75</v>
      </c>
      <c r="E12" s="38"/>
      <c r="F12" s="38"/>
      <c r="G12" s="38"/>
      <c r="H12" s="38"/>
      <c r="I12" s="38"/>
    </row>
    <row r="13" spans="2:11" x14ac:dyDescent="0.2">
      <c r="B13" s="86"/>
      <c r="C13" s="64"/>
      <c r="D13" s="89" t="s">
        <v>14</v>
      </c>
      <c r="E13" s="39"/>
      <c r="F13" s="39"/>
      <c r="G13" s="39"/>
      <c r="H13" s="39"/>
      <c r="I13" s="39"/>
    </row>
    <row r="14" spans="2:11" x14ac:dyDescent="0.2">
      <c r="B14" s="84">
        <v>3</v>
      </c>
      <c r="C14" s="59"/>
      <c r="D14" s="80" t="s">
        <v>75</v>
      </c>
      <c r="E14" s="35"/>
      <c r="F14" s="35"/>
      <c r="G14" s="35"/>
      <c r="H14" s="35"/>
      <c r="I14" s="35"/>
    </row>
    <row r="15" spans="2:11" x14ac:dyDescent="0.2">
      <c r="B15" s="84"/>
      <c r="C15" s="59"/>
      <c r="D15" s="87" t="s">
        <v>14</v>
      </c>
      <c r="E15" s="35"/>
      <c r="F15" s="35"/>
      <c r="G15" s="35"/>
      <c r="H15" s="35"/>
      <c r="I15" s="35"/>
    </row>
    <row r="16" spans="2:11" x14ac:dyDescent="0.2">
      <c r="E16" s="9"/>
      <c r="F16" s="9"/>
      <c r="G16" s="9"/>
      <c r="H16" s="9"/>
      <c r="I16" s="9"/>
    </row>
    <row r="17" spans="1:9" x14ac:dyDescent="0.2">
      <c r="B17" s="102" t="s">
        <v>11</v>
      </c>
      <c r="C17" s="80"/>
      <c r="E17" s="9"/>
      <c r="F17" s="9"/>
      <c r="G17" s="9"/>
      <c r="H17" s="9"/>
      <c r="I17" s="9"/>
    </row>
    <row r="18" spans="1:9" x14ac:dyDescent="0.2">
      <c r="C18" s="80" t="s">
        <v>3</v>
      </c>
      <c r="E18" s="41"/>
      <c r="F18" s="41"/>
      <c r="G18" s="41"/>
      <c r="H18" s="41"/>
      <c r="I18" s="41"/>
    </row>
    <row r="19" spans="1:9" x14ac:dyDescent="0.2">
      <c r="C19" s="80" t="s">
        <v>33</v>
      </c>
      <c r="E19" s="35"/>
      <c r="F19" s="35"/>
      <c r="G19" s="35"/>
      <c r="H19" s="35"/>
      <c r="I19" s="35"/>
    </row>
    <row r="20" spans="1:9" x14ac:dyDescent="0.2">
      <c r="C20" s="88" t="s">
        <v>4</v>
      </c>
      <c r="D20" s="13"/>
      <c r="E20" s="42"/>
      <c r="F20" s="42"/>
      <c r="G20" s="42"/>
      <c r="H20" s="42"/>
      <c r="I20" s="42"/>
    </row>
    <row r="21" spans="1:9" x14ac:dyDescent="0.2">
      <c r="C21" s="90" t="s">
        <v>33</v>
      </c>
      <c r="D21" s="14"/>
      <c r="E21" s="39"/>
      <c r="F21" s="39"/>
      <c r="G21" s="39"/>
      <c r="H21" s="39"/>
      <c r="I21" s="39"/>
    </row>
    <row r="22" spans="1:9" x14ac:dyDescent="0.2">
      <c r="C22" s="80" t="s">
        <v>5</v>
      </c>
      <c r="E22" s="35"/>
      <c r="F22" s="35"/>
      <c r="G22" s="35"/>
      <c r="H22" s="35"/>
      <c r="I22" s="35"/>
    </row>
    <row r="23" spans="1:9" x14ac:dyDescent="0.2">
      <c r="E23" s="9"/>
      <c r="F23" s="9"/>
      <c r="G23" s="9"/>
      <c r="H23" s="9"/>
      <c r="I23" s="9"/>
    </row>
    <row r="24" spans="1:9" x14ac:dyDescent="0.2">
      <c r="A24" s="12"/>
      <c r="B24" s="102" t="s">
        <v>64</v>
      </c>
      <c r="C24" s="80"/>
      <c r="E24" s="9"/>
      <c r="F24" s="9"/>
      <c r="G24" s="9"/>
      <c r="H24" s="9"/>
      <c r="I24" s="9"/>
    </row>
    <row r="25" spans="1:9" x14ac:dyDescent="0.2">
      <c r="C25" s="80" t="s">
        <v>34</v>
      </c>
      <c r="E25" s="35"/>
      <c r="F25" s="35"/>
      <c r="G25" s="35"/>
      <c r="H25" s="35"/>
      <c r="I25" s="35"/>
    </row>
    <row r="26" spans="1:9" x14ac:dyDescent="0.2">
      <c r="C26" s="80" t="s">
        <v>35</v>
      </c>
      <c r="E26" s="35"/>
      <c r="F26" s="35"/>
      <c r="G26" s="35"/>
      <c r="H26" s="35"/>
      <c r="I26" s="35"/>
    </row>
    <row r="27" spans="1:9" x14ac:dyDescent="0.2">
      <c r="C27" s="80" t="s">
        <v>69</v>
      </c>
      <c r="E27" s="35"/>
      <c r="F27" s="35"/>
      <c r="G27" s="35"/>
      <c r="H27" s="35"/>
      <c r="I27" s="35"/>
    </row>
    <row r="28" spans="1:9" x14ac:dyDescent="0.2">
      <c r="C28" s="80" t="s">
        <v>9</v>
      </c>
      <c r="E28" s="35"/>
      <c r="F28" s="35"/>
      <c r="G28" s="35"/>
      <c r="H28" s="35"/>
      <c r="I28" s="35"/>
    </row>
    <row r="29" spans="1:9" x14ac:dyDescent="0.2">
      <c r="C29" s="80" t="s">
        <v>27</v>
      </c>
      <c r="E29" s="35"/>
      <c r="F29" s="35"/>
      <c r="G29" s="35"/>
      <c r="H29" s="35"/>
      <c r="I29" s="35"/>
    </row>
    <row r="30" spans="1:9" x14ac:dyDescent="0.2">
      <c r="C30" s="80" t="s">
        <v>38</v>
      </c>
      <c r="E30" s="35"/>
      <c r="F30" s="35"/>
      <c r="G30" s="35"/>
      <c r="H30" s="35"/>
      <c r="I30" s="35"/>
    </row>
    <row r="31" spans="1:9" x14ac:dyDescent="0.2">
      <c r="C31" s="80" t="s">
        <v>37</v>
      </c>
      <c r="E31" s="35"/>
      <c r="F31" s="35"/>
      <c r="G31" s="35"/>
      <c r="H31" s="35"/>
      <c r="I31" s="35"/>
    </row>
    <row r="32" spans="1:9" x14ac:dyDescent="0.2">
      <c r="C32" s="80" t="s">
        <v>6</v>
      </c>
      <c r="E32" s="35"/>
      <c r="F32" s="35"/>
      <c r="G32" s="35"/>
      <c r="H32" s="35"/>
      <c r="I32" s="35"/>
    </row>
    <row r="33" spans="2:9" x14ac:dyDescent="0.2">
      <c r="C33" s="80" t="s">
        <v>28</v>
      </c>
      <c r="E33" s="35"/>
      <c r="F33" s="35"/>
      <c r="G33" s="35"/>
      <c r="H33" s="35"/>
      <c r="I33" s="35"/>
    </row>
    <row r="34" spans="2:9" x14ac:dyDescent="0.2">
      <c r="C34" s="80" t="s">
        <v>36</v>
      </c>
      <c r="E34" s="35"/>
      <c r="F34" s="35"/>
      <c r="G34" s="35"/>
      <c r="H34" s="35"/>
      <c r="I34" s="35"/>
    </row>
    <row r="35" spans="2:9" x14ac:dyDescent="0.2">
      <c r="C35" s="80" t="s">
        <v>7</v>
      </c>
      <c r="E35" s="35"/>
      <c r="F35" s="35"/>
      <c r="G35" s="35"/>
      <c r="H35" s="35"/>
      <c r="I35" s="35"/>
    </row>
    <row r="36" spans="2:9" x14ac:dyDescent="0.2">
      <c r="C36" s="80" t="s">
        <v>8</v>
      </c>
      <c r="E36" s="35"/>
      <c r="F36" s="35"/>
      <c r="G36" s="35"/>
      <c r="H36" s="35"/>
      <c r="I36" s="35"/>
    </row>
    <row r="37" spans="2:9" x14ac:dyDescent="0.2">
      <c r="C37" s="80" t="s">
        <v>29</v>
      </c>
      <c r="E37" s="35"/>
      <c r="F37" s="35"/>
      <c r="G37" s="35"/>
      <c r="H37" s="35"/>
      <c r="I37" s="35"/>
    </row>
    <row r="38" spans="2:9" x14ac:dyDescent="0.2">
      <c r="E38" s="35"/>
      <c r="F38" s="35"/>
      <c r="G38" s="35"/>
      <c r="H38" s="35"/>
      <c r="I38" s="35"/>
    </row>
    <row r="39" spans="2:9" x14ac:dyDescent="0.2">
      <c r="E39" s="35"/>
      <c r="F39" s="35"/>
      <c r="G39" s="35"/>
      <c r="H39" s="35"/>
      <c r="I39" s="35"/>
    </row>
    <row r="40" spans="2:9" x14ac:dyDescent="0.2">
      <c r="E40" s="35"/>
      <c r="F40" s="35"/>
      <c r="G40" s="35"/>
      <c r="H40" s="35"/>
      <c r="I40" s="35"/>
    </row>
    <row r="41" spans="2:9" x14ac:dyDescent="0.2">
      <c r="E41" s="9"/>
      <c r="F41" s="9"/>
      <c r="G41" s="9"/>
      <c r="H41" s="9"/>
      <c r="I41" s="9"/>
    </row>
    <row r="42" spans="2:9" x14ac:dyDescent="0.2">
      <c r="C42" s="91" t="s">
        <v>31</v>
      </c>
      <c r="D42" s="15"/>
      <c r="E42" s="92">
        <f>SUM(E25:E41)</f>
        <v>0</v>
      </c>
      <c r="F42" s="92">
        <f t="shared" ref="F42:I42" si="1">SUM(F25:F41)</f>
        <v>0</v>
      </c>
      <c r="G42" s="92">
        <f t="shared" si="1"/>
        <v>0</v>
      </c>
      <c r="H42" s="92">
        <f t="shared" si="1"/>
        <v>0</v>
      </c>
      <c r="I42" s="92">
        <f t="shared" si="1"/>
        <v>0</v>
      </c>
    </row>
    <row r="43" spans="2:9" ht="6" customHeight="1" x14ac:dyDescent="0.2">
      <c r="C43" s="80"/>
      <c r="E43" s="9"/>
      <c r="F43" s="9"/>
      <c r="G43" s="9"/>
      <c r="H43" s="9"/>
      <c r="I43" s="9"/>
    </row>
    <row r="44" spans="2:9" x14ac:dyDescent="0.2">
      <c r="C44" s="93" t="s">
        <v>39</v>
      </c>
      <c r="D44" s="12"/>
      <c r="E44" s="9"/>
      <c r="F44" s="9"/>
      <c r="G44" s="9"/>
      <c r="H44" s="9"/>
      <c r="I44" s="9"/>
    </row>
    <row r="45" spans="2:9" x14ac:dyDescent="0.2">
      <c r="E45" s="9"/>
      <c r="F45" s="9"/>
      <c r="G45" s="9"/>
      <c r="H45" s="9"/>
      <c r="I45" s="9"/>
    </row>
    <row r="46" spans="2:9" x14ac:dyDescent="0.2">
      <c r="B46" s="102" t="s">
        <v>30</v>
      </c>
      <c r="C46" s="80"/>
      <c r="E46" s="9"/>
      <c r="F46" s="9"/>
      <c r="G46" s="9"/>
      <c r="H46" s="9"/>
      <c r="I46" s="9"/>
    </row>
    <row r="47" spans="2:9" x14ac:dyDescent="0.2">
      <c r="C47" s="80" t="s">
        <v>40</v>
      </c>
      <c r="D47" s="36"/>
      <c r="E47" s="35"/>
      <c r="F47" s="35"/>
      <c r="G47" s="35"/>
      <c r="H47" s="35"/>
      <c r="I47" s="35"/>
    </row>
    <row r="48" spans="2:9" x14ac:dyDescent="0.2">
      <c r="C48" s="80" t="s">
        <v>41</v>
      </c>
      <c r="D48" s="36"/>
      <c r="E48" s="35"/>
      <c r="F48" s="35"/>
      <c r="G48" s="35"/>
      <c r="H48" s="35"/>
      <c r="I48" s="35"/>
    </row>
    <row r="49" spans="2:9" x14ac:dyDescent="0.2">
      <c r="C49" s="80" t="s">
        <v>42</v>
      </c>
      <c r="D49" s="36"/>
      <c r="E49" s="35"/>
      <c r="F49" s="35"/>
      <c r="G49" s="35"/>
      <c r="H49" s="35"/>
      <c r="I49" s="35"/>
    </row>
    <row r="50" spans="2:9" x14ac:dyDescent="0.2">
      <c r="C50" s="80" t="s">
        <v>17</v>
      </c>
      <c r="E50" s="35"/>
      <c r="F50" s="35"/>
      <c r="G50" s="35"/>
      <c r="H50" s="35"/>
      <c r="I50" s="35"/>
    </row>
    <row r="51" spans="2:9" x14ac:dyDescent="0.2">
      <c r="C51" s="80" t="s">
        <v>18</v>
      </c>
      <c r="E51" s="35"/>
      <c r="F51" s="35"/>
      <c r="G51" s="35"/>
      <c r="H51" s="35"/>
      <c r="I51" s="35"/>
    </row>
    <row r="52" spans="2:9" x14ac:dyDescent="0.2">
      <c r="C52" s="80" t="s">
        <v>32</v>
      </c>
      <c r="E52" s="35"/>
      <c r="F52" s="35"/>
      <c r="G52" s="35"/>
      <c r="H52" s="35"/>
      <c r="I52" s="35"/>
    </row>
    <row r="53" spans="2:9" x14ac:dyDescent="0.2">
      <c r="C53" s="80" t="s">
        <v>43</v>
      </c>
      <c r="E53" s="35"/>
      <c r="F53" s="35"/>
      <c r="G53" s="35"/>
      <c r="H53" s="35"/>
      <c r="I53" s="35"/>
    </row>
    <row r="54" spans="2:9" x14ac:dyDescent="0.2">
      <c r="C54" s="80" t="s">
        <v>44</v>
      </c>
      <c r="E54" s="35"/>
      <c r="F54" s="35"/>
      <c r="G54" s="35"/>
      <c r="H54" s="35"/>
      <c r="I54" s="35"/>
    </row>
    <row r="55" spans="2:9" x14ac:dyDescent="0.2">
      <c r="C55" s="80" t="s">
        <v>16</v>
      </c>
      <c r="E55" s="35"/>
      <c r="F55" s="35"/>
      <c r="G55" s="35"/>
      <c r="H55" s="35"/>
      <c r="I55" s="35"/>
    </row>
    <row r="56" spans="2:9" x14ac:dyDescent="0.2">
      <c r="E56" s="35"/>
      <c r="F56" s="35"/>
      <c r="G56" s="35"/>
      <c r="H56" s="35"/>
      <c r="I56" s="35"/>
    </row>
    <row r="57" spans="2:9" x14ac:dyDescent="0.2">
      <c r="E57" s="9"/>
      <c r="F57" s="9"/>
      <c r="G57" s="9"/>
      <c r="H57" s="9"/>
      <c r="I57" s="9"/>
    </row>
    <row r="58" spans="2:9" x14ac:dyDescent="0.2">
      <c r="C58" s="91" t="s">
        <v>73</v>
      </c>
      <c r="D58" s="15"/>
      <c r="E58" s="92">
        <f>SUM(E47:E57)</f>
        <v>0</v>
      </c>
      <c r="F58" s="92">
        <f>SUM(F47:F57)</f>
        <v>0</v>
      </c>
      <c r="G58" s="92">
        <f>SUM(G47:G57)</f>
        <v>0</v>
      </c>
      <c r="H58" s="92">
        <f>SUM(H47:H57)</f>
        <v>0</v>
      </c>
      <c r="I58" s="92">
        <f>SUM(I47:I57)</f>
        <v>0</v>
      </c>
    </row>
    <row r="59" spans="2:9" x14ac:dyDescent="0.2">
      <c r="C59" s="32"/>
      <c r="D59" s="32"/>
      <c r="E59" s="33"/>
      <c r="F59" s="33"/>
      <c r="G59" s="33"/>
      <c r="H59" s="33"/>
      <c r="I59" s="33"/>
    </row>
    <row r="60" spans="2:9" x14ac:dyDescent="0.2">
      <c r="E60" s="9"/>
      <c r="F60" s="9"/>
      <c r="G60" s="9"/>
      <c r="H60" s="9"/>
      <c r="I60" s="9"/>
    </row>
    <row r="61" spans="2:9" ht="20" customHeight="1" x14ac:dyDescent="0.2">
      <c r="B61" s="94" t="s">
        <v>19</v>
      </c>
      <c r="C61" s="105"/>
      <c r="D61" s="105"/>
      <c r="E61" s="96">
        <f>+E58-E42</f>
        <v>0</v>
      </c>
      <c r="F61" s="96">
        <f t="shared" ref="F61:I61" si="2">+F58-F42</f>
        <v>0</v>
      </c>
      <c r="G61" s="96">
        <f t="shared" si="2"/>
        <v>0</v>
      </c>
      <c r="H61" s="96">
        <f t="shared" si="2"/>
        <v>0</v>
      </c>
      <c r="I61" s="97">
        <f t="shared" si="2"/>
        <v>0</v>
      </c>
    </row>
    <row r="62" spans="2:9" x14ac:dyDescent="0.2">
      <c r="E62" s="9"/>
      <c r="F62" s="9"/>
      <c r="G62" s="9"/>
      <c r="H62" s="9"/>
      <c r="I62" s="9"/>
    </row>
    <row r="63" spans="2:9" x14ac:dyDescent="0.2">
      <c r="E63" s="9"/>
      <c r="F63" s="9"/>
      <c r="G63" s="9"/>
      <c r="H63" s="9"/>
      <c r="I63" s="9"/>
    </row>
    <row r="64" spans="2:9" ht="16" x14ac:dyDescent="0.2">
      <c r="B64" s="95" t="s">
        <v>58</v>
      </c>
      <c r="E64" s="45"/>
      <c r="F64" s="45"/>
      <c r="G64" s="45"/>
      <c r="H64" s="45"/>
      <c r="I64" s="45"/>
    </row>
    <row r="65" spans="2:9" x14ac:dyDescent="0.2">
      <c r="B65" s="33"/>
      <c r="C65" s="33"/>
      <c r="D65" s="33"/>
      <c r="E65" s="33"/>
      <c r="F65" s="33"/>
      <c r="G65" s="33"/>
      <c r="H65" s="9"/>
      <c r="I65" s="9"/>
    </row>
    <row r="67" spans="2:9" ht="15" customHeight="1" x14ac:dyDescent="0.2">
      <c r="B67" s="98" t="s">
        <v>20</v>
      </c>
      <c r="C67" s="99"/>
      <c r="D67" s="99"/>
      <c r="E67" s="99"/>
      <c r="F67" s="99"/>
      <c r="G67" s="99"/>
      <c r="H67" s="99"/>
      <c r="I67" s="100"/>
    </row>
    <row r="68" spans="2:9" ht="60" customHeight="1" x14ac:dyDescent="0.2">
      <c r="B68" s="52"/>
      <c r="C68" s="53"/>
      <c r="D68" s="53"/>
      <c r="E68" s="53"/>
      <c r="F68" s="53"/>
      <c r="G68" s="53"/>
      <c r="H68" s="53"/>
      <c r="I68" s="54"/>
    </row>
    <row r="69" spans="2:9" x14ac:dyDescent="0.2">
      <c r="B69" s="55"/>
      <c r="C69" s="56"/>
      <c r="D69" s="56"/>
      <c r="E69" s="56"/>
      <c r="F69" s="56"/>
      <c r="G69" s="56"/>
      <c r="H69" s="56"/>
      <c r="I69" s="57"/>
    </row>
    <row r="71" spans="2:9" ht="15" customHeight="1" x14ac:dyDescent="0.2">
      <c r="B71" s="98" t="s">
        <v>21</v>
      </c>
      <c r="C71" s="99"/>
      <c r="D71" s="99"/>
      <c r="E71" s="99"/>
      <c r="F71" s="99"/>
      <c r="G71" s="99"/>
      <c r="H71" s="99"/>
      <c r="I71" s="100"/>
    </row>
    <row r="72" spans="2:9" ht="35" customHeight="1" x14ac:dyDescent="0.2">
      <c r="B72" s="52"/>
      <c r="C72" s="53"/>
      <c r="D72" s="53"/>
      <c r="E72" s="53"/>
      <c r="F72" s="53"/>
      <c r="G72" s="53"/>
      <c r="H72" s="53"/>
      <c r="I72" s="54"/>
    </row>
    <row r="73" spans="2:9" ht="33" customHeight="1" x14ac:dyDescent="0.2">
      <c r="B73" s="55"/>
      <c r="C73" s="56"/>
      <c r="D73" s="56"/>
      <c r="E73" s="56"/>
      <c r="F73" s="56"/>
      <c r="G73" s="56"/>
      <c r="H73" s="56"/>
      <c r="I73" s="57"/>
    </row>
    <row r="75" spans="2:9" ht="15" customHeight="1" x14ac:dyDescent="0.2">
      <c r="B75" s="98" t="s">
        <v>72</v>
      </c>
      <c r="C75" s="99"/>
      <c r="D75" s="99"/>
      <c r="E75" s="99"/>
      <c r="F75" s="99"/>
      <c r="G75" s="99"/>
      <c r="H75" s="99"/>
      <c r="I75" s="100"/>
    </row>
    <row r="76" spans="2:9" ht="56" customHeight="1" x14ac:dyDescent="0.2">
      <c r="B76" s="52"/>
      <c r="C76" s="53"/>
      <c r="D76" s="53"/>
      <c r="E76" s="53"/>
      <c r="F76" s="53"/>
      <c r="G76" s="53"/>
      <c r="H76" s="53"/>
      <c r="I76" s="54"/>
    </row>
    <row r="77" spans="2:9" ht="21" customHeight="1" x14ac:dyDescent="0.2">
      <c r="B77" s="55"/>
      <c r="C77" s="56"/>
      <c r="D77" s="56"/>
      <c r="E77" s="56"/>
      <c r="F77" s="56"/>
      <c r="G77" s="56"/>
      <c r="H77" s="56"/>
      <c r="I77" s="57"/>
    </row>
    <row r="79" spans="2:9" ht="28" customHeight="1" x14ac:dyDescent="0.2">
      <c r="B79" s="80" t="s">
        <v>23</v>
      </c>
      <c r="C79" s="37"/>
      <c r="E79" s="83" t="s">
        <v>70</v>
      </c>
      <c r="F79" s="58"/>
      <c r="G79" s="58"/>
      <c r="H79" s="58"/>
      <c r="I79" s="58"/>
    </row>
  </sheetData>
  <sheetProtection sheet="1" formatCells="0" formatRows="0" insertRows="0" selectLockedCells="1"/>
  <mergeCells count="16">
    <mergeCell ref="B76:I76"/>
    <mergeCell ref="B77:I77"/>
    <mergeCell ref="F79:I79"/>
    <mergeCell ref="C10:C11"/>
    <mergeCell ref="B10:B11"/>
    <mergeCell ref="B12:B13"/>
    <mergeCell ref="C12:C13"/>
    <mergeCell ref="B14:B15"/>
    <mergeCell ref="C14:C15"/>
    <mergeCell ref="B67:I67"/>
    <mergeCell ref="B71:I71"/>
    <mergeCell ref="B75:I75"/>
    <mergeCell ref="B68:I68"/>
    <mergeCell ref="B69:I69"/>
    <mergeCell ref="B72:I72"/>
    <mergeCell ref="B73:I73"/>
  </mergeCells>
  <pageMargins left="0.70866141732283505" right="0.70866141732283505" top="0.78740157480314998" bottom="0.78740157480314998" header="0.31496062992126" footer="0.31496062992126"/>
  <pageSetup paperSize="9" scale="53" orientation="portrait" horizontalDpi="0" verticalDpi="0" r:id="rId1"/>
  <headerFooter>
    <oddHeader>&amp;R&amp;"Calibri,Standard"&amp;K000000&amp;D</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C5AA9-A588-5C43-8163-C645CCDDEE2A}">
  <sheetPr>
    <pageSetUpPr fitToPage="1"/>
  </sheetPr>
  <dimension ref="A1:K81"/>
  <sheetViews>
    <sheetView zoomScale="130" zoomScaleNormal="130" workbookViewId="0">
      <selection activeCell="B78" sqref="B78:I79"/>
    </sheetView>
  </sheetViews>
  <sheetFormatPr baseColWidth="10" defaultRowHeight="15" x14ac:dyDescent="0.2"/>
  <cols>
    <col min="1" max="1" width="5" style="2" customWidth="1"/>
    <col min="2" max="2" width="7.1640625" style="2" customWidth="1"/>
    <col min="3" max="3" width="21.5" style="2" customWidth="1"/>
    <col min="4" max="4" width="32.6640625" style="2" customWidth="1"/>
    <col min="5" max="9" width="10.83203125" style="2"/>
    <col min="10" max="10" width="1.5" customWidth="1"/>
    <col min="11" max="11" width="45.5" style="43" customWidth="1"/>
  </cols>
  <sheetData>
    <row r="1" spans="2:11" ht="19" x14ac:dyDescent="0.25">
      <c r="B1" s="16" t="s">
        <v>22</v>
      </c>
      <c r="C1"/>
      <c r="D1" s="51" t="s">
        <v>67</v>
      </c>
      <c r="E1" s="1" t="s">
        <v>24</v>
      </c>
    </row>
    <row r="2" spans="2:11" ht="7" customHeight="1" x14ac:dyDescent="0.2">
      <c r="B2"/>
      <c r="C2"/>
    </row>
    <row r="3" spans="2:11" x14ac:dyDescent="0.2">
      <c r="B3" s="17" t="s">
        <v>0</v>
      </c>
      <c r="C3"/>
      <c r="D3" s="3" t="s">
        <v>47</v>
      </c>
      <c r="E3" s="3"/>
      <c r="F3" s="18" t="s">
        <v>2</v>
      </c>
      <c r="G3" s="5">
        <v>2024</v>
      </c>
    </row>
    <row r="4" spans="2:11" x14ac:dyDescent="0.2">
      <c r="B4" s="17" t="s">
        <v>45</v>
      </c>
      <c r="C4"/>
      <c r="D4" s="3"/>
      <c r="E4" s="3"/>
      <c r="F4" s="4"/>
      <c r="G4" s="34"/>
    </row>
    <row r="5" spans="2:11" ht="7" customHeight="1" x14ac:dyDescent="0.2">
      <c r="B5"/>
      <c r="C5"/>
    </row>
    <row r="6" spans="2:11" ht="33.75" customHeight="1" x14ac:dyDescent="0.2">
      <c r="B6" t="s">
        <v>1</v>
      </c>
      <c r="C6"/>
      <c r="E6" s="19">
        <f>G3</f>
        <v>2024</v>
      </c>
      <c r="F6" s="19">
        <f>E6+1</f>
        <v>2025</v>
      </c>
      <c r="G6" s="19">
        <f t="shared" ref="G6:I6" si="0">F6+1</f>
        <v>2026</v>
      </c>
      <c r="H6" s="19">
        <f t="shared" si="0"/>
        <v>2027</v>
      </c>
      <c r="I6" s="19">
        <f t="shared" si="0"/>
        <v>2028</v>
      </c>
      <c r="K6" s="68" t="s">
        <v>65</v>
      </c>
    </row>
    <row r="7" spans="2:11" x14ac:dyDescent="0.2">
      <c r="B7"/>
      <c r="C7"/>
      <c r="K7" s="68"/>
    </row>
    <row r="8" spans="2:11" x14ac:dyDescent="0.2">
      <c r="B8" s="19" t="s">
        <v>10</v>
      </c>
      <c r="C8"/>
    </row>
    <row r="9" spans="2:11" ht="16" x14ac:dyDescent="0.2">
      <c r="B9"/>
      <c r="C9" s="20" t="s">
        <v>12</v>
      </c>
      <c r="K9" s="44" t="s">
        <v>71</v>
      </c>
    </row>
    <row r="10" spans="2:11" ht="16" x14ac:dyDescent="0.2">
      <c r="B10" s="60">
        <v>1</v>
      </c>
      <c r="C10" s="75" t="s">
        <v>48</v>
      </c>
      <c r="D10" t="s">
        <v>13</v>
      </c>
      <c r="E10" s="6">
        <v>3</v>
      </c>
      <c r="F10" s="6">
        <v>6</v>
      </c>
      <c r="G10" s="6">
        <v>9</v>
      </c>
      <c r="H10" s="6">
        <v>12</v>
      </c>
      <c r="I10" s="6">
        <v>12</v>
      </c>
      <c r="K10" s="43" t="s">
        <v>60</v>
      </c>
    </row>
    <row r="11" spans="2:11" ht="16" x14ac:dyDescent="0.2">
      <c r="B11" s="60"/>
      <c r="C11" s="75"/>
      <c r="D11" s="21" t="s">
        <v>14</v>
      </c>
      <c r="E11" s="6">
        <v>8</v>
      </c>
      <c r="F11" s="6">
        <v>24</v>
      </c>
      <c r="G11" s="6">
        <v>36</v>
      </c>
      <c r="H11" s="6">
        <v>48</v>
      </c>
      <c r="I11" s="6">
        <v>48</v>
      </c>
      <c r="K11" s="43" t="s">
        <v>61</v>
      </c>
    </row>
    <row r="12" spans="2:11" x14ac:dyDescent="0.2">
      <c r="B12" s="61">
        <v>2</v>
      </c>
      <c r="C12" s="76" t="s">
        <v>15</v>
      </c>
      <c r="D12" s="22" t="s">
        <v>13</v>
      </c>
      <c r="E12" s="7">
        <v>6</v>
      </c>
      <c r="F12" s="7">
        <v>8</v>
      </c>
      <c r="G12" s="7">
        <v>10</v>
      </c>
      <c r="H12" s="7">
        <v>12</v>
      </c>
      <c r="I12" s="7">
        <v>14</v>
      </c>
    </row>
    <row r="13" spans="2:11" x14ac:dyDescent="0.2">
      <c r="B13" s="62"/>
      <c r="C13" s="77"/>
      <c r="D13" s="23" t="s">
        <v>14</v>
      </c>
      <c r="E13" s="8">
        <v>8</v>
      </c>
      <c r="F13" s="8">
        <v>8</v>
      </c>
      <c r="G13" s="8">
        <v>8</v>
      </c>
      <c r="H13" s="8">
        <v>10</v>
      </c>
      <c r="I13" s="8">
        <v>10</v>
      </c>
    </row>
    <row r="14" spans="2:11" x14ac:dyDescent="0.2">
      <c r="B14" s="60">
        <v>3</v>
      </c>
      <c r="C14" s="75" t="s">
        <v>25</v>
      </c>
      <c r="D14" t="s">
        <v>13</v>
      </c>
      <c r="E14" s="6">
        <v>4</v>
      </c>
      <c r="F14" s="6">
        <v>8</v>
      </c>
      <c r="G14" s="6">
        <v>12</v>
      </c>
      <c r="H14" s="6">
        <v>12</v>
      </c>
      <c r="I14" s="6">
        <v>16</v>
      </c>
    </row>
    <row r="15" spans="2:11" x14ac:dyDescent="0.2">
      <c r="B15" s="60"/>
      <c r="C15" s="75"/>
      <c r="D15" s="21" t="s">
        <v>14</v>
      </c>
      <c r="E15" s="6">
        <v>4</v>
      </c>
      <c r="F15" s="6">
        <v>4</v>
      </c>
      <c r="G15" s="6">
        <v>4</v>
      </c>
      <c r="H15" s="6">
        <v>4</v>
      </c>
      <c r="I15" s="6">
        <v>4</v>
      </c>
    </row>
    <row r="16" spans="2:11" x14ac:dyDescent="0.2">
      <c r="E16" s="9"/>
      <c r="F16" s="9"/>
      <c r="G16" s="9"/>
      <c r="H16" s="9"/>
      <c r="I16" s="9"/>
    </row>
    <row r="17" spans="1:11" x14ac:dyDescent="0.2">
      <c r="B17" s="19" t="s">
        <v>11</v>
      </c>
      <c r="C17"/>
      <c r="E17" s="9"/>
      <c r="F17" s="9"/>
      <c r="G17" s="9"/>
      <c r="H17" s="9"/>
      <c r="I17" s="9"/>
    </row>
    <row r="18" spans="1:11" ht="32" x14ac:dyDescent="0.2">
      <c r="B18"/>
      <c r="C18" t="s">
        <v>3</v>
      </c>
      <c r="E18" s="10">
        <v>0.5</v>
      </c>
      <c r="F18" s="10">
        <v>1.5</v>
      </c>
      <c r="G18" s="10">
        <v>1.5</v>
      </c>
      <c r="H18" s="10">
        <v>1</v>
      </c>
      <c r="I18" s="10">
        <v>1</v>
      </c>
      <c r="K18" s="43" t="s">
        <v>68</v>
      </c>
    </row>
    <row r="19" spans="1:11" x14ac:dyDescent="0.2">
      <c r="B19"/>
      <c r="C19" t="s">
        <v>33</v>
      </c>
      <c r="E19" s="10">
        <f>E11+E13+E15</f>
        <v>20</v>
      </c>
      <c r="F19" s="10">
        <f>0.8*40</f>
        <v>32</v>
      </c>
      <c r="G19" s="10">
        <f>0.8*40</f>
        <v>32</v>
      </c>
      <c r="H19" s="10">
        <f>0.8*40</f>
        <v>32</v>
      </c>
      <c r="I19" s="10">
        <f>0.8*40</f>
        <v>32</v>
      </c>
    </row>
    <row r="20" spans="1:11" ht="32" x14ac:dyDescent="0.2">
      <c r="B20"/>
      <c r="C20" s="22" t="s">
        <v>4</v>
      </c>
      <c r="D20" s="13"/>
      <c r="E20" s="7"/>
      <c r="F20" s="7"/>
      <c r="G20" s="7"/>
      <c r="H20" s="7"/>
      <c r="I20" s="7"/>
      <c r="K20" s="43" t="s">
        <v>62</v>
      </c>
    </row>
    <row r="21" spans="1:11" x14ac:dyDescent="0.2">
      <c r="B21"/>
      <c r="C21" s="24" t="s">
        <v>33</v>
      </c>
      <c r="D21" s="14"/>
      <c r="E21" s="11"/>
      <c r="F21" s="11"/>
      <c r="G21" s="11"/>
      <c r="H21" s="11"/>
      <c r="I21" s="11"/>
    </row>
    <row r="22" spans="1:11" x14ac:dyDescent="0.2">
      <c r="B22"/>
      <c r="C22" t="s">
        <v>5</v>
      </c>
      <c r="E22" s="6">
        <v>100</v>
      </c>
      <c r="F22" s="6">
        <v>100</v>
      </c>
      <c r="G22" s="6">
        <v>100</v>
      </c>
      <c r="H22" s="6">
        <v>100</v>
      </c>
      <c r="I22" s="6">
        <v>100</v>
      </c>
    </row>
    <row r="23" spans="1:11" x14ac:dyDescent="0.2">
      <c r="E23" s="9"/>
      <c r="F23" s="9"/>
      <c r="G23" s="9"/>
      <c r="H23" s="9"/>
      <c r="I23" s="9"/>
    </row>
    <row r="24" spans="1:11" x14ac:dyDescent="0.2">
      <c r="A24" s="12"/>
      <c r="B24" s="19" t="s">
        <v>64</v>
      </c>
      <c r="C24"/>
      <c r="E24" s="9"/>
      <c r="F24" s="9"/>
      <c r="G24" s="9"/>
      <c r="H24" s="9"/>
      <c r="I24" s="9"/>
    </row>
    <row r="25" spans="1:11" x14ac:dyDescent="0.2">
      <c r="B25"/>
      <c r="C25" t="s">
        <v>34</v>
      </c>
      <c r="E25" s="6">
        <v>15500</v>
      </c>
      <c r="F25" s="6">
        <f>E25*1.02+15000</f>
        <v>30810</v>
      </c>
      <c r="G25" s="6">
        <f>F25*1.02</f>
        <v>31426.2</v>
      </c>
      <c r="H25" s="6">
        <f>G25*1.02-10000</f>
        <v>22054.724000000002</v>
      </c>
      <c r="I25" s="6">
        <f>H25*1.02</f>
        <v>22495.818480000002</v>
      </c>
    </row>
    <row r="26" spans="1:11" x14ac:dyDescent="0.2">
      <c r="B26"/>
      <c r="C26" t="s">
        <v>35</v>
      </c>
      <c r="E26" s="6"/>
      <c r="F26" s="6"/>
      <c r="G26" s="6"/>
      <c r="H26" s="6"/>
      <c r="I26" s="6"/>
    </row>
    <row r="27" spans="1:11" ht="16" x14ac:dyDescent="0.2">
      <c r="B27"/>
      <c r="C27" t="s">
        <v>69</v>
      </c>
      <c r="E27" s="6"/>
      <c r="F27" s="6">
        <v>1200</v>
      </c>
      <c r="G27" s="6">
        <v>2400</v>
      </c>
      <c r="H27" s="6">
        <v>5000</v>
      </c>
      <c r="I27" s="6">
        <v>5000</v>
      </c>
      <c r="K27" s="43" t="s">
        <v>55</v>
      </c>
    </row>
    <row r="28" spans="1:11" x14ac:dyDescent="0.2">
      <c r="B28"/>
      <c r="C28" t="s">
        <v>9</v>
      </c>
      <c r="E28" s="6">
        <f>E22*10*12</f>
        <v>12000</v>
      </c>
      <c r="F28" s="6">
        <f t="shared" ref="F28" si="1">F22*10*12</f>
        <v>12000</v>
      </c>
      <c r="G28" s="6">
        <f>G22*10.5*12</f>
        <v>12600</v>
      </c>
      <c r="H28" s="6">
        <f>H22*10.5*12</f>
        <v>12600</v>
      </c>
      <c r="I28" s="6">
        <f>I22*11*12</f>
        <v>13200</v>
      </c>
    </row>
    <row r="29" spans="1:11" x14ac:dyDescent="0.2">
      <c r="B29"/>
      <c r="C29" t="s">
        <v>27</v>
      </c>
      <c r="E29" s="6">
        <v>3600</v>
      </c>
      <c r="F29" s="6">
        <f>E29*1.03</f>
        <v>3708</v>
      </c>
      <c r="G29" s="6">
        <f t="shared" ref="G29:I29" si="2">F29*1.03</f>
        <v>3819.2400000000002</v>
      </c>
      <c r="H29" s="6">
        <f t="shared" si="2"/>
        <v>3933.8172000000004</v>
      </c>
      <c r="I29" s="6">
        <f t="shared" si="2"/>
        <v>4051.8317160000006</v>
      </c>
    </row>
    <row r="30" spans="1:11" x14ac:dyDescent="0.2">
      <c r="B30"/>
      <c r="C30" t="s">
        <v>38</v>
      </c>
      <c r="E30" s="6">
        <v>2000</v>
      </c>
      <c r="F30" s="6">
        <v>300</v>
      </c>
      <c r="G30" s="6">
        <v>300</v>
      </c>
      <c r="H30" s="6">
        <v>1000</v>
      </c>
      <c r="I30" s="6">
        <v>300</v>
      </c>
    </row>
    <row r="31" spans="1:11" x14ac:dyDescent="0.2">
      <c r="B31"/>
      <c r="C31" t="s">
        <v>37</v>
      </c>
      <c r="E31" s="6">
        <v>2200</v>
      </c>
      <c r="F31" s="6">
        <f>E31*1.01-1000</f>
        <v>1222</v>
      </c>
      <c r="G31" s="6">
        <f t="shared" ref="G31:I32" si="3">F31*1.01</f>
        <v>1234.22</v>
      </c>
      <c r="H31" s="6">
        <f t="shared" si="3"/>
        <v>1246.5622000000001</v>
      </c>
      <c r="I31" s="6">
        <f t="shared" si="3"/>
        <v>1259.027822</v>
      </c>
    </row>
    <row r="32" spans="1:11" x14ac:dyDescent="0.2">
      <c r="B32"/>
      <c r="C32" t="s">
        <v>6</v>
      </c>
      <c r="E32" s="6">
        <v>600</v>
      </c>
      <c r="F32" s="6">
        <f>E32*1.01+50</f>
        <v>656</v>
      </c>
      <c r="G32" s="6">
        <f>F32*1.01+50</f>
        <v>712.56000000000006</v>
      </c>
      <c r="H32" s="6">
        <f t="shared" si="3"/>
        <v>719.68560000000002</v>
      </c>
      <c r="I32" s="6">
        <f t="shared" si="3"/>
        <v>726.88245600000005</v>
      </c>
    </row>
    <row r="33" spans="2:11" x14ac:dyDescent="0.2">
      <c r="B33"/>
      <c r="C33" t="s">
        <v>28</v>
      </c>
      <c r="E33" s="6">
        <f>0.02*E25</f>
        <v>310</v>
      </c>
      <c r="F33" s="6">
        <f t="shared" ref="F33:I33" si="4">0.02*F25</f>
        <v>616.20000000000005</v>
      </c>
      <c r="G33" s="6">
        <f t="shared" si="4"/>
        <v>628.524</v>
      </c>
      <c r="H33" s="6">
        <f t="shared" si="4"/>
        <v>441.09448000000003</v>
      </c>
      <c r="I33" s="6">
        <f t="shared" si="4"/>
        <v>449.91636960000005</v>
      </c>
    </row>
    <row r="34" spans="2:11" x14ac:dyDescent="0.2">
      <c r="B34"/>
      <c r="C34" t="s">
        <v>36</v>
      </c>
      <c r="E34" s="6">
        <v>380</v>
      </c>
      <c r="F34" s="6">
        <v>380</v>
      </c>
      <c r="G34" s="6">
        <f>F34*1.02</f>
        <v>387.6</v>
      </c>
      <c r="H34" s="6">
        <f>G34</f>
        <v>387.6</v>
      </c>
      <c r="I34" s="6">
        <f>H34*1.02</f>
        <v>395.35200000000003</v>
      </c>
    </row>
    <row r="35" spans="2:11" x14ac:dyDescent="0.2">
      <c r="B35"/>
      <c r="C35" t="s">
        <v>7</v>
      </c>
      <c r="E35" s="6"/>
      <c r="F35" s="6"/>
      <c r="G35" s="6"/>
      <c r="H35" s="6"/>
      <c r="I35" s="6"/>
    </row>
    <row r="36" spans="2:11" x14ac:dyDescent="0.2">
      <c r="B36"/>
      <c r="C36" t="s">
        <v>8</v>
      </c>
      <c r="E36" s="6">
        <v>300</v>
      </c>
      <c r="F36" s="6">
        <v>300</v>
      </c>
      <c r="G36" s="6">
        <v>300</v>
      </c>
      <c r="H36" s="6">
        <v>300</v>
      </c>
      <c r="I36" s="6">
        <v>300</v>
      </c>
    </row>
    <row r="37" spans="2:11" x14ac:dyDescent="0.2">
      <c r="B37"/>
      <c r="C37" t="s">
        <v>29</v>
      </c>
      <c r="E37" s="6">
        <v>1200</v>
      </c>
      <c r="F37" s="6">
        <v>300</v>
      </c>
      <c r="G37" s="6">
        <v>300</v>
      </c>
      <c r="H37" s="6">
        <v>200</v>
      </c>
      <c r="I37" s="6">
        <v>0</v>
      </c>
    </row>
    <row r="38" spans="2:11" ht="16" x14ac:dyDescent="0.2">
      <c r="C38" s="48" t="s">
        <v>66</v>
      </c>
      <c r="E38" s="6">
        <v>6800</v>
      </c>
      <c r="F38" s="6"/>
      <c r="G38" s="6"/>
      <c r="H38" s="6"/>
      <c r="I38" s="6"/>
      <c r="K38" s="43" t="s">
        <v>59</v>
      </c>
    </row>
    <row r="39" spans="2:11" x14ac:dyDescent="0.2">
      <c r="E39" s="6"/>
      <c r="F39" s="6"/>
      <c r="G39" s="6"/>
      <c r="H39" s="6"/>
      <c r="I39" s="6"/>
    </row>
    <row r="40" spans="2:11" x14ac:dyDescent="0.2">
      <c r="E40" s="6"/>
      <c r="F40" s="6"/>
      <c r="G40" s="6"/>
      <c r="H40" s="6"/>
      <c r="I40" s="6"/>
    </row>
    <row r="41" spans="2:11" x14ac:dyDescent="0.2">
      <c r="E41" s="9"/>
      <c r="F41" s="9"/>
      <c r="G41" s="9"/>
      <c r="H41" s="9"/>
      <c r="I41" s="9"/>
    </row>
    <row r="42" spans="2:11" x14ac:dyDescent="0.2">
      <c r="B42"/>
      <c r="C42" s="25" t="s">
        <v>31</v>
      </c>
      <c r="D42" s="15"/>
      <c r="E42" s="26">
        <f>SUM(E25:E41)</f>
        <v>44890</v>
      </c>
      <c r="F42" s="26">
        <f t="shared" ref="F42:I42" si="5">SUM(F25:F41)</f>
        <v>51492.2</v>
      </c>
      <c r="G42" s="26">
        <f t="shared" si="5"/>
        <v>54108.34399999999</v>
      </c>
      <c r="H42" s="26">
        <f t="shared" si="5"/>
        <v>47883.483479999995</v>
      </c>
      <c r="I42" s="26">
        <f t="shared" si="5"/>
        <v>48178.828843600008</v>
      </c>
    </row>
    <row r="43" spans="2:11" ht="6" customHeight="1" x14ac:dyDescent="0.2">
      <c r="B43"/>
      <c r="C43"/>
      <c r="E43" s="9"/>
      <c r="F43" s="9"/>
      <c r="G43" s="9"/>
      <c r="H43" s="9"/>
      <c r="I43" s="9"/>
    </row>
    <row r="44" spans="2:11" x14ac:dyDescent="0.2">
      <c r="B44"/>
      <c r="C44" s="27" t="s">
        <v>39</v>
      </c>
      <c r="D44" s="12"/>
      <c r="E44" s="9"/>
      <c r="F44" s="9"/>
      <c r="G44" s="9"/>
      <c r="H44" s="9"/>
      <c r="I44" s="9"/>
    </row>
    <row r="45" spans="2:11" x14ac:dyDescent="0.2">
      <c r="B45"/>
      <c r="C45"/>
      <c r="E45" s="9"/>
      <c r="F45" s="9"/>
      <c r="G45" s="9"/>
      <c r="H45" s="9"/>
      <c r="I45" s="9"/>
    </row>
    <row r="46" spans="2:11" x14ac:dyDescent="0.2">
      <c r="B46" s="19" t="s">
        <v>30</v>
      </c>
      <c r="C46"/>
      <c r="E46" s="9"/>
      <c r="F46" s="9"/>
      <c r="G46" s="9"/>
      <c r="H46" s="9"/>
      <c r="I46" s="9"/>
    </row>
    <row r="47" spans="2:11" ht="32" x14ac:dyDescent="0.2">
      <c r="B47"/>
      <c r="C47" t="s">
        <v>40</v>
      </c>
      <c r="D47" s="3"/>
      <c r="E47" s="6">
        <f>E13*10*12</f>
        <v>960</v>
      </c>
      <c r="F47" s="6">
        <f t="shared" ref="F47:I47" si="6">F13*10*12</f>
        <v>960</v>
      </c>
      <c r="G47" s="6">
        <f t="shared" si="6"/>
        <v>960</v>
      </c>
      <c r="H47" s="6">
        <f t="shared" si="6"/>
        <v>1200</v>
      </c>
      <c r="I47" s="6">
        <f t="shared" si="6"/>
        <v>1200</v>
      </c>
      <c r="K47" s="43" t="s">
        <v>52</v>
      </c>
    </row>
    <row r="48" spans="2:11" ht="48" x14ac:dyDescent="0.2">
      <c r="B48"/>
      <c r="C48" t="s">
        <v>41</v>
      </c>
      <c r="D48" s="3"/>
      <c r="E48" s="6"/>
      <c r="F48" s="6"/>
      <c r="G48" s="6">
        <v>200</v>
      </c>
      <c r="H48" s="6">
        <v>300</v>
      </c>
      <c r="I48" s="6">
        <v>400</v>
      </c>
      <c r="K48" s="43" t="s">
        <v>56</v>
      </c>
    </row>
    <row r="49" spans="2:11" x14ac:dyDescent="0.2">
      <c r="B49"/>
      <c r="C49" t="s">
        <v>42</v>
      </c>
      <c r="D49" s="3"/>
      <c r="E49" s="6"/>
      <c r="F49" s="6"/>
      <c r="G49" s="6"/>
      <c r="H49" s="6"/>
      <c r="I49" s="6"/>
    </row>
    <row r="50" spans="2:11" x14ac:dyDescent="0.2">
      <c r="B50"/>
      <c r="C50" t="s">
        <v>17</v>
      </c>
      <c r="E50" s="6">
        <f>E14*12*30</f>
        <v>1440</v>
      </c>
      <c r="F50" s="6">
        <f t="shared" ref="F50:I50" si="7">F14*12*30</f>
        <v>2880</v>
      </c>
      <c r="G50" s="6">
        <f t="shared" si="7"/>
        <v>4320</v>
      </c>
      <c r="H50" s="6">
        <f t="shared" si="7"/>
        <v>4320</v>
      </c>
      <c r="I50" s="6">
        <f t="shared" si="7"/>
        <v>5760</v>
      </c>
    </row>
    <row r="51" spans="2:11" x14ac:dyDescent="0.2">
      <c r="B51"/>
      <c r="C51" t="s">
        <v>18</v>
      </c>
      <c r="E51" s="6"/>
      <c r="F51" s="6"/>
      <c r="G51" s="6"/>
      <c r="H51" s="6"/>
      <c r="I51" s="6"/>
    </row>
    <row r="52" spans="2:11" ht="48" x14ac:dyDescent="0.2">
      <c r="B52"/>
      <c r="C52" t="s">
        <v>32</v>
      </c>
      <c r="E52" s="6">
        <v>10000</v>
      </c>
      <c r="F52" s="6">
        <v>20000</v>
      </c>
      <c r="G52" s="6">
        <v>25000</v>
      </c>
      <c r="H52" s="6">
        <v>25000</v>
      </c>
      <c r="I52" s="6">
        <v>20000</v>
      </c>
      <c r="K52" s="43" t="s">
        <v>63</v>
      </c>
    </row>
    <row r="53" spans="2:11" x14ac:dyDescent="0.2">
      <c r="B53"/>
      <c r="C53" t="s">
        <v>43</v>
      </c>
      <c r="E53" s="6">
        <v>10000</v>
      </c>
      <c r="F53" s="6">
        <v>16000</v>
      </c>
      <c r="G53" s="6">
        <v>16000</v>
      </c>
      <c r="H53" s="6">
        <v>16000</v>
      </c>
      <c r="I53" s="6">
        <v>20000</v>
      </c>
    </row>
    <row r="54" spans="2:11" x14ac:dyDescent="0.2">
      <c r="B54"/>
      <c r="C54" t="s">
        <v>44</v>
      </c>
      <c r="E54" s="6">
        <v>6000</v>
      </c>
      <c r="F54" s="6">
        <v>3000</v>
      </c>
      <c r="G54" s="6"/>
      <c r="H54" s="6"/>
      <c r="I54" s="6"/>
    </row>
    <row r="55" spans="2:11" ht="16" x14ac:dyDescent="0.2">
      <c r="B55"/>
      <c r="C55" t="s">
        <v>16</v>
      </c>
      <c r="E55" s="6">
        <v>10000</v>
      </c>
      <c r="F55" s="6"/>
      <c r="G55" s="6"/>
      <c r="H55" s="6"/>
      <c r="I55" s="6"/>
      <c r="K55" s="43" t="s">
        <v>51</v>
      </c>
    </row>
    <row r="56" spans="2:11" ht="16" x14ac:dyDescent="0.2">
      <c r="C56" s="48" t="s">
        <v>57</v>
      </c>
      <c r="D56" s="48"/>
      <c r="E56" s="49"/>
      <c r="F56" s="49"/>
      <c r="G56" s="49"/>
      <c r="H56" s="49">
        <v>3000</v>
      </c>
      <c r="I56" s="49">
        <v>4000</v>
      </c>
      <c r="K56" s="43" t="s">
        <v>54</v>
      </c>
    </row>
    <row r="57" spans="2:11" x14ac:dyDescent="0.2">
      <c r="E57" s="9"/>
      <c r="F57" s="9"/>
      <c r="G57" s="9"/>
      <c r="H57" s="9"/>
      <c r="I57" s="9"/>
    </row>
    <row r="58" spans="2:11" x14ac:dyDescent="0.2">
      <c r="C58" s="25" t="s">
        <v>73</v>
      </c>
      <c r="D58" s="25"/>
      <c r="E58" s="26">
        <f>SUM(E47:E57)</f>
        <v>38400</v>
      </c>
      <c r="F58" s="26">
        <f>SUM(F47:F57)</f>
        <v>42840</v>
      </c>
      <c r="G58" s="26">
        <f>SUM(G47:G57)</f>
        <v>46480</v>
      </c>
      <c r="H58" s="26">
        <f>SUM(H47:H57)</f>
        <v>49820</v>
      </c>
      <c r="I58" s="26">
        <f>SUM(I47:I57)</f>
        <v>51360</v>
      </c>
    </row>
    <row r="59" spans="2:11" x14ac:dyDescent="0.2">
      <c r="C59" s="32"/>
      <c r="D59" s="32"/>
      <c r="E59" s="33"/>
      <c r="F59" s="33"/>
      <c r="G59" s="33"/>
      <c r="H59" s="33"/>
      <c r="I59" s="33"/>
    </row>
    <row r="60" spans="2:11" x14ac:dyDescent="0.2">
      <c r="E60" s="9"/>
      <c r="F60" s="9"/>
      <c r="G60" s="9"/>
      <c r="H60" s="9"/>
      <c r="I60" s="9"/>
    </row>
    <row r="61" spans="2:11" ht="20" customHeight="1" x14ac:dyDescent="0.2">
      <c r="B61" s="28" t="s">
        <v>19</v>
      </c>
      <c r="C61" s="29"/>
      <c r="D61" s="29"/>
      <c r="E61" s="30">
        <f>E58-E42</f>
        <v>-6490</v>
      </c>
      <c r="F61" s="30">
        <f t="shared" ref="F61:I61" si="8">F58-F42</f>
        <v>-8652.1999999999971</v>
      </c>
      <c r="G61" s="30">
        <f t="shared" si="8"/>
        <v>-7628.34399999999</v>
      </c>
      <c r="H61" s="30">
        <f t="shared" si="8"/>
        <v>1936.5165200000047</v>
      </c>
      <c r="I61" s="30">
        <f t="shared" si="8"/>
        <v>3181.1711563999925</v>
      </c>
    </row>
    <row r="62" spans="2:11" x14ac:dyDescent="0.2">
      <c r="E62" s="9"/>
      <c r="F62" s="9"/>
      <c r="G62" s="9"/>
      <c r="H62" s="9"/>
      <c r="I62" s="9"/>
    </row>
    <row r="63" spans="2:11" x14ac:dyDescent="0.2">
      <c r="E63" s="9"/>
      <c r="F63" s="9"/>
      <c r="G63" s="9"/>
      <c r="H63" s="9"/>
      <c r="I63" s="9"/>
    </row>
    <row r="64" spans="2:11" ht="16" x14ac:dyDescent="0.2">
      <c r="B64" s="31" t="s">
        <v>58</v>
      </c>
      <c r="C64"/>
      <c r="D64"/>
      <c r="E64" s="47">
        <v>6000</v>
      </c>
      <c r="F64" s="47">
        <v>8000</v>
      </c>
      <c r="G64" s="47">
        <v>5000</v>
      </c>
      <c r="H64" s="47"/>
      <c r="I64" s="47"/>
    </row>
    <row r="65" spans="2:9" ht="16" x14ac:dyDescent="0.2">
      <c r="C65" s="46"/>
      <c r="D65"/>
      <c r="E65" s="33"/>
      <c r="F65" s="33"/>
      <c r="G65" s="33"/>
      <c r="H65" s="9"/>
      <c r="I65" s="9"/>
    </row>
    <row r="67" spans="2:9" ht="15" customHeight="1" x14ac:dyDescent="0.2">
      <c r="B67" s="65" t="s">
        <v>20</v>
      </c>
      <c r="C67" s="66"/>
      <c r="D67" s="66"/>
      <c r="E67" s="66"/>
      <c r="F67" s="66"/>
      <c r="G67" s="66"/>
      <c r="H67" s="66"/>
      <c r="I67" s="67"/>
    </row>
    <row r="68" spans="2:9" ht="30" customHeight="1" x14ac:dyDescent="0.2">
      <c r="B68" s="69" t="s">
        <v>49</v>
      </c>
      <c r="C68" s="70"/>
      <c r="D68" s="70"/>
      <c r="E68" s="70"/>
      <c r="F68" s="70"/>
      <c r="G68" s="70"/>
      <c r="H68" s="70"/>
      <c r="I68" s="71"/>
    </row>
    <row r="69" spans="2:9" x14ac:dyDescent="0.2">
      <c r="B69" s="69"/>
      <c r="C69" s="70"/>
      <c r="D69" s="70"/>
      <c r="E69" s="70"/>
      <c r="F69" s="70"/>
      <c r="G69" s="70"/>
      <c r="H69" s="70"/>
      <c r="I69" s="71"/>
    </row>
    <row r="70" spans="2:9" x14ac:dyDescent="0.2">
      <c r="B70" s="72"/>
      <c r="C70" s="73"/>
      <c r="D70" s="73"/>
      <c r="E70" s="73"/>
      <c r="F70" s="73"/>
      <c r="G70" s="73"/>
      <c r="H70" s="73"/>
      <c r="I70" s="74"/>
    </row>
    <row r="72" spans="2:9" ht="15" customHeight="1" x14ac:dyDescent="0.2">
      <c r="B72" s="65" t="s">
        <v>21</v>
      </c>
      <c r="C72" s="66"/>
      <c r="D72" s="66"/>
      <c r="E72" s="66"/>
      <c r="F72" s="66"/>
      <c r="G72" s="66"/>
      <c r="H72" s="66"/>
      <c r="I72" s="67"/>
    </row>
    <row r="73" spans="2:9" ht="31" customHeight="1" x14ac:dyDescent="0.2">
      <c r="B73" s="69" t="s">
        <v>50</v>
      </c>
      <c r="C73" s="70"/>
      <c r="D73" s="70"/>
      <c r="E73" s="70"/>
      <c r="F73" s="70"/>
      <c r="G73" s="70"/>
      <c r="H73" s="70"/>
      <c r="I73" s="71"/>
    </row>
    <row r="74" spans="2:9" x14ac:dyDescent="0.2">
      <c r="B74" s="69" t="s">
        <v>46</v>
      </c>
      <c r="C74" s="70"/>
      <c r="D74" s="70"/>
      <c r="E74" s="70"/>
      <c r="F74" s="70"/>
      <c r="G74" s="70"/>
      <c r="H74" s="70"/>
      <c r="I74" s="71"/>
    </row>
    <row r="75" spans="2:9" x14ac:dyDescent="0.2">
      <c r="B75" s="72"/>
      <c r="C75" s="73"/>
      <c r="D75" s="73"/>
      <c r="E75" s="73"/>
      <c r="F75" s="73"/>
      <c r="G75" s="73"/>
      <c r="H75" s="73"/>
      <c r="I75" s="74"/>
    </row>
    <row r="77" spans="2:9" ht="15" customHeight="1" x14ac:dyDescent="0.2">
      <c r="B77" s="65" t="s">
        <v>72</v>
      </c>
      <c r="C77" s="66"/>
      <c r="D77" s="66"/>
      <c r="E77" s="66"/>
      <c r="F77" s="66"/>
      <c r="G77" s="66"/>
      <c r="H77" s="66"/>
      <c r="I77" s="67"/>
    </row>
    <row r="78" spans="2:9" ht="53" customHeight="1" x14ac:dyDescent="0.2">
      <c r="B78" s="69" t="s">
        <v>53</v>
      </c>
      <c r="C78" s="70"/>
      <c r="D78" s="70"/>
      <c r="E78" s="70"/>
      <c r="F78" s="70"/>
      <c r="G78" s="70"/>
      <c r="H78" s="70"/>
      <c r="I78" s="71"/>
    </row>
    <row r="79" spans="2:9" x14ac:dyDescent="0.2">
      <c r="B79" s="72"/>
      <c r="C79" s="73"/>
      <c r="D79" s="73"/>
      <c r="E79" s="73"/>
      <c r="F79" s="73"/>
      <c r="G79" s="73"/>
      <c r="H79" s="73"/>
      <c r="I79" s="74"/>
    </row>
    <row r="81" spans="2:9" ht="28" customHeight="1" x14ac:dyDescent="0.2">
      <c r="B81" t="s">
        <v>23</v>
      </c>
      <c r="C81" s="50">
        <v>45342</v>
      </c>
      <c r="E81" s="18" t="s">
        <v>70</v>
      </c>
      <c r="F81" s="78" t="s">
        <v>26</v>
      </c>
      <c r="G81" s="78"/>
      <c r="H81" s="78"/>
      <c r="I81" s="78"/>
    </row>
  </sheetData>
  <sheetProtection formatCells="0" insertRows="0" selectLockedCells="1"/>
  <mergeCells count="18">
    <mergeCell ref="F81:I81"/>
    <mergeCell ref="B74:I74"/>
    <mergeCell ref="B75:I75"/>
    <mergeCell ref="B77:I77"/>
    <mergeCell ref="K6:K7"/>
    <mergeCell ref="B78:I79"/>
    <mergeCell ref="B73:I73"/>
    <mergeCell ref="B10:B11"/>
    <mergeCell ref="C10:C11"/>
    <mergeCell ref="B12:B13"/>
    <mergeCell ref="C12:C13"/>
    <mergeCell ref="B14:B15"/>
    <mergeCell ref="C14:C15"/>
    <mergeCell ref="B67:I67"/>
    <mergeCell ref="B68:I68"/>
    <mergeCell ref="B69:I69"/>
    <mergeCell ref="B70:I70"/>
    <mergeCell ref="B72:I72"/>
  </mergeCells>
  <pageMargins left="0.70866141732283505" right="0.70866141732283505" top="0.78740157480314998" bottom="0.78740157480314998" header="0.31496062992126" footer="0.31496062992126"/>
  <pageSetup paperSize="9" scale="53" orientation="portrait" horizontalDpi="0" verticalDpi="0" r:id="rId1"/>
  <headerFooter>
    <oddHeader>&amp;R&amp;"Calibri,Standard"&amp;K000000&amp;D</oddHeader>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26acbc-7768-421c-94de-8c472a39669c">
      <Terms xmlns="http://schemas.microsoft.com/office/infopath/2007/PartnerControls"/>
    </lcf76f155ced4ddcb4097134ff3c332f>
    <TaxCatchAll xmlns="df649ba4-3272-4fa2-8f34-59706c88e7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1563887926FC43AF41748F080C0919" ma:contentTypeVersion="18" ma:contentTypeDescription="Ein neues Dokument erstellen." ma:contentTypeScope="" ma:versionID="93090272502a3323c6b75f017593ca21">
  <xsd:schema xmlns:xsd="http://www.w3.org/2001/XMLSchema" xmlns:xs="http://www.w3.org/2001/XMLSchema" xmlns:p="http://schemas.microsoft.com/office/2006/metadata/properties" xmlns:ns2="1726acbc-7768-421c-94de-8c472a39669c" xmlns:ns3="df649ba4-3272-4fa2-8f34-59706c88e7e5" targetNamespace="http://schemas.microsoft.com/office/2006/metadata/properties" ma:root="true" ma:fieldsID="ad8da6e63f5938add0a70919a356bef4" ns2:_="" ns3:_="">
    <xsd:import namespace="1726acbc-7768-421c-94de-8c472a39669c"/>
    <xsd:import namespace="df649ba4-3272-4fa2-8f34-59706c88e7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6acbc-7768-421c-94de-8c472a396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c91d60f-350f-407e-aa2d-c9b284fc9a4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649ba4-3272-4fa2-8f34-59706c88e7e5"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f24f118-23a3-4ed3-86ca-9e075bc33418}" ma:internalName="TaxCatchAll" ma:showField="CatchAllData" ma:web="df649ba4-3272-4fa2-8f34-59706c88e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0FB55C-7005-4B91-A440-392DA3634C09}">
  <ds:schemaRefs>
    <ds:schemaRef ds:uri="http://schemas.microsoft.com/office/2006/metadata/properties"/>
    <ds:schemaRef ds:uri="http://purl.org/dc/dcmitype/"/>
    <ds:schemaRef ds:uri="http://schemas.microsoft.com/office/2006/documentManagement/types"/>
    <ds:schemaRef ds:uri="1726acbc-7768-421c-94de-8c472a39669c"/>
    <ds:schemaRef ds:uri="http://www.w3.org/XML/1998/namespace"/>
    <ds:schemaRef ds:uri="http://schemas.openxmlformats.org/package/2006/metadata/core-properties"/>
    <ds:schemaRef ds:uri="df649ba4-3272-4fa2-8f34-59706c88e7e5"/>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01FAC681-A8A2-4066-8C60-9D013BC80F86}">
  <ds:schemaRefs>
    <ds:schemaRef ds:uri="http://schemas.microsoft.com/sharepoint/v3/contenttype/forms"/>
  </ds:schemaRefs>
</ds:datastoreItem>
</file>

<file path=customXml/itemProps3.xml><?xml version="1.0" encoding="utf-8"?>
<ds:datastoreItem xmlns:ds="http://schemas.openxmlformats.org/officeDocument/2006/customXml" ds:itemID="{5505FAD8-C92C-48EC-94B3-E46027FAB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6acbc-7768-421c-94de-8c472a39669c"/>
    <ds:schemaRef ds:uri="df649ba4-3272-4fa2-8f34-59706c88e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Finanzierungsplan_WERTESTARTER</vt:lpstr>
      <vt:lpstr>Finanzierungsplan_Beispiel</vt:lpstr>
      <vt:lpstr>Finanzierungsplan_Beispiel!Druckbereich</vt:lpstr>
      <vt:lpstr>Finanzierungsplan_WERTESTARTER!Druckbereich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Bärbel Baade</dc:creator>
  <cp:keywords/>
  <dc:description/>
  <cp:lastModifiedBy>Olga von Lüttichau</cp:lastModifiedBy>
  <cp:lastPrinted>2024-03-19T11:19:27Z</cp:lastPrinted>
  <dcterms:created xsi:type="dcterms:W3CDTF">2021-08-06T12:48:54Z</dcterms:created>
  <dcterms:modified xsi:type="dcterms:W3CDTF">2024-04-03T17:05:08Z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0x010100F21563887926FC43AF41748F080C0919</vt:lpwstr>
  </property>
  <property fmtid="{D5CDD505-2E9C-101B-9397-08002B2CF9AE}" pid="3" name="MediaServiceImageTags">
    <vt:lpwstr/>
  </property>
</Properties>
</file>